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8835" activeTab="0"/>
  </bookViews>
  <sheets>
    <sheet name="U11 Teams" sheetId="1" r:id="rId1"/>
    <sheet name="U13 Teams&amp;Shot" sheetId="2" r:id="rId2"/>
    <sheet name="U15 Match Scores" sheetId="3" r:id="rId3"/>
    <sheet name="U15 INDIV" sheetId="4" r:id="rId4"/>
    <sheet name="U11 VertLong" sheetId="5" r:id="rId5"/>
    <sheet name="U11 TripleSpeed" sheetId="6" r:id="rId6"/>
    <sheet name="U11 Chest+1Lap" sheetId="7" r:id="rId7"/>
    <sheet name="U13 VertLong" sheetId="8" r:id="rId8"/>
    <sheet name="U13 TripleSpeed" sheetId="9" r:id="rId9"/>
    <sheet name="U13 6lap+2lap+4lap" sheetId="10" r:id="rId10"/>
    <sheet name="2Lap" sheetId="11" r:id="rId11"/>
    <sheet name="4Lap" sheetId="12" r:id="rId12"/>
    <sheet name="Long" sheetId="13" r:id="rId13"/>
    <sheet name="Triple" sheetId="14" r:id="rId14"/>
    <sheet name="Shot" sheetId="15" r:id="rId15"/>
    <sheet name="Speed" sheetId="16" r:id="rId16"/>
    <sheet name="BDec" sheetId="17" r:id="rId17"/>
    <sheet name="PRNT 2lap4lap" sheetId="18" r:id="rId18"/>
    <sheet name="PRNT ShotSpeed" sheetId="19" r:id="rId19"/>
    <sheet name="PRNT LongTriple" sheetId="20" r:id="rId20"/>
  </sheets>
  <definedNames>
    <definedName name="_15BP" localSheetId="19">'PRNT LongTriple'!$A$1:$I$22</definedName>
    <definedName name="TABLE" localSheetId="19">'PRNT LongTriple'!$A$2:$I$22</definedName>
  </definedNames>
  <calcPr fullCalcOnLoad="1"/>
</workbook>
</file>

<file path=xl/comments3.xml><?xml version="1.0" encoding="utf-8"?>
<comments xmlns="http://schemas.openxmlformats.org/spreadsheetml/2006/main">
  <authors>
    <author>Doug Paul</author>
  </authors>
  <commentList>
    <comment ref="K1" authorId="0">
      <text>
        <r>
          <rPr>
            <b/>
            <sz val="8"/>
            <rFont val="Tahoma"/>
            <family val="0"/>
          </rPr>
          <t>Stuart Paul:</t>
        </r>
        <r>
          <rPr>
            <sz val="8"/>
            <rFont val="Tahoma"/>
            <family val="0"/>
          </rPr>
          <t xml:space="preserve">
Sheet used to enter pts from other sheets then calculates scores</t>
        </r>
      </text>
    </comment>
    <comment ref="O4" authorId="0">
      <text>
        <r>
          <rPr>
            <b/>
            <sz val="8"/>
            <rFont val="Tahoma"/>
            <family val="0"/>
          </rPr>
          <t>Stuart Paul:
Select best scores from total column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Table]009071007070707070707</t>
        </r>
      </text>
    </comment>
  </commentList>
</comments>
</file>

<file path=xl/sharedStrings.xml><?xml version="1.0" encoding="utf-8"?>
<sst xmlns="http://schemas.openxmlformats.org/spreadsheetml/2006/main" count="851" uniqueCount="214">
  <si>
    <t>No</t>
  </si>
  <si>
    <t>Oct</t>
  </si>
  <si>
    <t>Nov</t>
  </si>
  <si>
    <t>Dec</t>
  </si>
  <si>
    <t>Jan</t>
  </si>
  <si>
    <t>Feb</t>
  </si>
  <si>
    <t>Mar</t>
  </si>
  <si>
    <t>Best Perf</t>
  </si>
  <si>
    <t>Birchfield</t>
  </si>
  <si>
    <t>Solihull &amp;Small Heath</t>
  </si>
  <si>
    <t>Tamworth</t>
  </si>
  <si>
    <t>Halesowen</t>
  </si>
  <si>
    <t>Sparkhill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</si>
  <si>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</si>
  <si>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</si>
  <si>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</si>
  <si>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</si>
  <si>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</si>
  <si>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</si>
  <si>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</si>
  <si>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</si>
  <si>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</si>
  <si>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2A</t>
  </si>
  <si>
    <t>6B</t>
  </si>
  <si>
    <t>5B</t>
  </si>
  <si>
    <t>3B</t>
  </si>
  <si>
    <t>4B</t>
  </si>
  <si>
    <t>1B</t>
  </si>
  <si>
    <t>2B</t>
  </si>
  <si>
    <t>Solihull &amp;SH A</t>
  </si>
  <si>
    <t>Tamworth A</t>
  </si>
  <si>
    <t>Birchfield A</t>
  </si>
  <si>
    <t>Halesowen A</t>
  </si>
  <si>
    <t>Royal Sutton A</t>
  </si>
  <si>
    <t>Sparkhill A</t>
  </si>
  <si>
    <t>Solihull &amp;SH B</t>
  </si>
  <si>
    <t>Tamworth B</t>
  </si>
  <si>
    <t>Birchfield B</t>
  </si>
  <si>
    <t>Halesowen B</t>
  </si>
  <si>
    <t>Royal Sutton B</t>
  </si>
  <si>
    <t>Sparkhill B</t>
  </si>
  <si>
    <t>U11B Vertical Jump</t>
  </si>
  <si>
    <t>U11B Long Jump</t>
  </si>
  <si>
    <t>U11B Triple Jump</t>
  </si>
  <si>
    <t>U11B Speed Bounce</t>
  </si>
  <si>
    <t>U11B Chest Push</t>
  </si>
  <si>
    <t>U11B 1 Lap</t>
  </si>
  <si>
    <t>U11B Circuit Relay</t>
  </si>
  <si>
    <t>U11B B 2x1 Relay</t>
  </si>
  <si>
    <t>U11B 6lap Paar</t>
  </si>
  <si>
    <t>U11B 2x2 Relay</t>
  </si>
  <si>
    <t>U11B 4x1 Relay</t>
  </si>
  <si>
    <t>U11B Total</t>
  </si>
  <si>
    <t>U11B Match Points</t>
  </si>
  <si>
    <t>Kane Densley</t>
  </si>
  <si>
    <t>Jason Williams</t>
  </si>
  <si>
    <t>Max Ward</t>
  </si>
  <si>
    <t>Jordan Palmer</t>
  </si>
  <si>
    <t>Ethan Buckley</t>
  </si>
  <si>
    <t>Mariel Richards</t>
  </si>
  <si>
    <t>Jack Whittaker</t>
  </si>
  <si>
    <t>Lewis Fennell</t>
  </si>
  <si>
    <t>Shaquil Osmani</t>
  </si>
  <si>
    <t>Edward Scott</t>
  </si>
  <si>
    <t>Jack Cullen</t>
  </si>
  <si>
    <t>Ryan Christian</t>
  </si>
  <si>
    <t>Luke Jones</t>
  </si>
  <si>
    <t>Takumu Hirano</t>
  </si>
  <si>
    <t>Nick Coupland</t>
  </si>
  <si>
    <t>Hayden Francis</t>
  </si>
  <si>
    <t>Luke Martin</t>
  </si>
  <si>
    <t>Robert Stroud</t>
  </si>
  <si>
    <t>Joe Wightman</t>
  </si>
  <si>
    <t>Jack Bevington</t>
  </si>
  <si>
    <t>Matthew Bubb</t>
  </si>
  <si>
    <t>Niall Carney</t>
  </si>
  <si>
    <t>Julian Kaye</t>
  </si>
  <si>
    <t>Marcel Richards</t>
  </si>
  <si>
    <t>Alfie McBrien</t>
  </si>
  <si>
    <t>Josh Reuben</t>
  </si>
  <si>
    <t>Shanley Garner</t>
  </si>
  <si>
    <t>Rio Yearwood</t>
  </si>
  <si>
    <t>Michael Elvins</t>
  </si>
  <si>
    <t>Julian Kay</t>
  </si>
  <si>
    <t>U13B Circuit Relay</t>
  </si>
  <si>
    <t>BP</t>
  </si>
  <si>
    <t>U13B 8 lap Paar</t>
  </si>
  <si>
    <t>U13B 4x2 Relay</t>
  </si>
  <si>
    <t>U13B Total</t>
  </si>
  <si>
    <t>M Pts</t>
  </si>
  <si>
    <t>U13B Match Points</t>
  </si>
  <si>
    <t>U13B Shot</t>
  </si>
  <si>
    <t>Wataru Yoshikawa</t>
  </si>
  <si>
    <t>Myles Morris</t>
  </si>
  <si>
    <t>Rydell Day</t>
  </si>
  <si>
    <t>Rowan May</t>
  </si>
  <si>
    <t>Zakary Sule</t>
  </si>
  <si>
    <t>Anthony Parkes</t>
  </si>
  <si>
    <t>Reece Connor</t>
  </si>
  <si>
    <t>Elliott Jones</t>
  </si>
  <si>
    <t>zac</t>
  </si>
  <si>
    <t>U13B Vertical Jump</t>
  </si>
  <si>
    <t>Jordan Small</t>
  </si>
  <si>
    <t>Zakery Sule</t>
  </si>
  <si>
    <t>James Bacchus</t>
  </si>
  <si>
    <t>Michael Swift</t>
  </si>
  <si>
    <t>Ross James</t>
  </si>
  <si>
    <t>Sam Watkins</t>
  </si>
  <si>
    <t>Ben Topley</t>
  </si>
  <si>
    <t>U13B Long Jump</t>
  </si>
  <si>
    <t>Trerail Peters</t>
  </si>
  <si>
    <t>Harry Divall</t>
  </si>
  <si>
    <t>Andrew Hughes</t>
  </si>
  <si>
    <t>Steven Haywod</t>
  </si>
  <si>
    <t>U13B Triple Jump</t>
  </si>
  <si>
    <t>Mark Logan</t>
  </si>
  <si>
    <t>Nick Wilson</t>
  </si>
  <si>
    <t>Ciaran Dunnion</t>
  </si>
  <si>
    <t>Sam Greenbank</t>
  </si>
  <si>
    <t>James Maye</t>
  </si>
  <si>
    <t>Josh Roughley</t>
  </si>
  <si>
    <t>U13B Speed Bounce</t>
  </si>
  <si>
    <t>Ross Jones</t>
  </si>
  <si>
    <t>Will Higgens</t>
  </si>
  <si>
    <t>Terail Peters</t>
  </si>
  <si>
    <t>Jason Bennett</t>
  </si>
  <si>
    <t>Steven Hayward</t>
  </si>
  <si>
    <t>U13B 6 Lap</t>
  </si>
  <si>
    <t>Oliver Griffiths</t>
  </si>
  <si>
    <t>Ben Wright</t>
  </si>
  <si>
    <t>U13B 2 Lap</t>
  </si>
  <si>
    <t>Kristian Edwards</t>
  </si>
  <si>
    <t>Harry Dival</t>
  </si>
  <si>
    <t>Nick Russell</t>
  </si>
  <si>
    <t>Connor Keele</t>
  </si>
  <si>
    <t>U13B 4 Lap</t>
  </si>
  <si>
    <t>William Higgens</t>
  </si>
  <si>
    <t>James May</t>
  </si>
  <si>
    <t>Under 15 Boys</t>
  </si>
  <si>
    <t>2 lap</t>
  </si>
  <si>
    <t>4 lap</t>
  </si>
  <si>
    <t>long</t>
  </si>
  <si>
    <t>triple</t>
  </si>
  <si>
    <t>shot</t>
  </si>
  <si>
    <t>speed</t>
  </si>
  <si>
    <t>HELP</t>
  </si>
  <si>
    <t>Meeting</t>
  </si>
  <si>
    <t>RSC</t>
  </si>
  <si>
    <t>SPK</t>
  </si>
  <si>
    <t>BIR</t>
  </si>
  <si>
    <t>HAL</t>
  </si>
  <si>
    <t>TAM</t>
  </si>
  <si>
    <t>SSH</t>
  </si>
  <si>
    <t>4 Best Individual Scores</t>
  </si>
  <si>
    <t>Paar</t>
  </si>
  <si>
    <t>Relay</t>
  </si>
  <si>
    <t>Solihull &amp;SH</t>
  </si>
  <si>
    <t>Paarlauf</t>
  </si>
  <si>
    <t>Best</t>
  </si>
  <si>
    <t>4x2 Relay</t>
  </si>
  <si>
    <t xml:space="preserve">U15B Team </t>
  </si>
  <si>
    <t>Points</t>
  </si>
  <si>
    <t>James Attebery</t>
  </si>
  <si>
    <t>Stuart McCaw</t>
  </si>
  <si>
    <t>Jamie Sporcic</t>
  </si>
  <si>
    <t>NB</t>
  </si>
  <si>
    <t>Caolin Thomas</t>
  </si>
  <si>
    <t>Must be sorted in number order</t>
  </si>
  <si>
    <t>Joshua Newman</t>
  </si>
  <si>
    <t>DURING THE MATCH</t>
  </si>
  <si>
    <t>Nathaniel Facey</t>
  </si>
  <si>
    <t>Ryan Stride</t>
  </si>
  <si>
    <t>Jake Porter</t>
  </si>
  <si>
    <t>Luke Morbey</t>
  </si>
  <si>
    <t>Jose Martin-Fullerton</t>
  </si>
  <si>
    <t>Scott Gregory</t>
  </si>
  <si>
    <t>Ben Griffiths</t>
  </si>
  <si>
    <t>Dodger Gregory</t>
  </si>
  <si>
    <t>Shane Tickle</t>
  </si>
  <si>
    <t>Matthew  Browne</t>
  </si>
  <si>
    <t>Nikita Shelyakin</t>
  </si>
  <si>
    <t>Stephen Parkes</t>
  </si>
  <si>
    <t>Luke Roughley</t>
  </si>
  <si>
    <t>Jordan Roach</t>
  </si>
  <si>
    <t>Nathan Christian</t>
  </si>
  <si>
    <t>Rob Watson</t>
  </si>
  <si>
    <t>Alex May</t>
  </si>
  <si>
    <t>Albert Onyeaka</t>
  </si>
  <si>
    <t>Joe Ferrari</t>
  </si>
  <si>
    <t>Oliver Buckle</t>
  </si>
  <si>
    <t>Bradley Free</t>
  </si>
  <si>
    <t>U15B 2 Lap</t>
  </si>
  <si>
    <t>Enter results</t>
  </si>
  <si>
    <t>Shade this month's</t>
  </si>
  <si>
    <t>Sort by current month</t>
  </si>
  <si>
    <t>competitors if it</t>
  </si>
  <si>
    <t>SORT BLUE AREA</t>
  </si>
  <si>
    <t>helps</t>
  </si>
  <si>
    <t>Transfer pts to sheet</t>
  </si>
  <si>
    <t>*2 LAP Ascends*</t>
  </si>
  <si>
    <t>U15B 4 Lap</t>
  </si>
  <si>
    <t>*4 LAP Ascends*</t>
  </si>
  <si>
    <t>U15B LONG</t>
  </si>
  <si>
    <t>*LONG  Descends*</t>
  </si>
  <si>
    <t>U15B TRIPLE</t>
  </si>
  <si>
    <t>*TRIPLE Descends*</t>
  </si>
  <si>
    <t>U15B SHOT</t>
  </si>
  <si>
    <t>*SHOT Descends*</t>
  </si>
  <si>
    <t>U15B SPEED B</t>
  </si>
  <si>
    <t>Shane Tickell</t>
  </si>
  <si>
    <t>*SPEED Descends*</t>
  </si>
  <si>
    <t>paar</t>
  </si>
  <si>
    <t>relay</t>
  </si>
  <si>
    <t>Ö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</si>
</sst>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[$-809]dd\ mmmm\ yyyy"/>
    <numFmt numFmtId="174" formatCode="dd/mm/yy;@"/>
    <numFmt numFmtId="175" formatCode="[$-809]dd\ mmmm\ yyyy;@"/>
  </numFmts>
  <fonts count="27"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color indexed="16"/>
      <name val="Arial"/>
      <family val="2"/>
    </font>
    <font>
      <sz val="14"/>
      <color indexed="12"/>
      <name val="Arial"/>
      <family val="2"/>
    </font>
    <font>
      <sz val="14"/>
      <color indexed="60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0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8"/>
      <name val="Arial"/>
      <family val="0"/>
    </font>
    <font>
      <b/>
      <sz val="16"/>
      <name val="Symbol"/>
      <family val="1"/>
    </font>
    <font>
      <b/>
      <sz val="1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2" fontId="4" fillId="0" borderId="3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2" fontId="4" fillId="4" borderId="2" xfId="0" applyNumberFormat="1" applyFont="1" applyFill="1" applyBorder="1" applyAlignment="1">
      <alignment horizontal="center" vertical="top" wrapText="1"/>
    </xf>
    <xf numFmtId="1" fontId="4" fillId="4" borderId="2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1" fillId="13" borderId="16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16" borderId="17" xfId="0" applyFont="1" applyFill="1" applyBorder="1" applyAlignment="1">
      <alignment/>
    </xf>
    <xf numFmtId="0" fontId="11" fillId="9" borderId="18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174" fontId="11" fillId="13" borderId="19" xfId="0" applyNumberFormat="1" applyFont="1" applyFill="1" applyBorder="1" applyAlignment="1">
      <alignment horizontal="center"/>
    </xf>
    <xf numFmtId="174" fontId="13" fillId="4" borderId="20" xfId="0" applyNumberFormat="1" applyFont="1" applyFill="1" applyBorder="1" applyAlignment="1">
      <alignment horizontal="center"/>
    </xf>
    <xf numFmtId="175" fontId="8" fillId="16" borderId="21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4" xfId="0" applyFont="1" applyBorder="1" applyAlignment="1">
      <alignment/>
    </xf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11" borderId="27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1" fillId="13" borderId="27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1" fillId="9" borderId="28" xfId="0" applyFont="1" applyFill="1" applyBorder="1" applyAlignment="1">
      <alignment/>
    </xf>
    <xf numFmtId="0" fontId="11" fillId="10" borderId="27" xfId="0" applyFont="1" applyFill="1" applyBorder="1" applyAlignment="1">
      <alignment/>
    </xf>
    <xf numFmtId="0" fontId="14" fillId="12" borderId="27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/>
    </xf>
    <xf numFmtId="0" fontId="11" fillId="9" borderId="27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10" borderId="28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5" borderId="11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6" fillId="10" borderId="0" xfId="0" applyFont="1" applyFill="1" applyAlignment="1">
      <alignment/>
    </xf>
    <xf numFmtId="0" fontId="11" fillId="10" borderId="0" xfId="0" applyFont="1" applyFill="1" applyAlignment="1">
      <alignment/>
    </xf>
    <xf numFmtId="0" fontId="10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" fontId="17" fillId="16" borderId="1" xfId="0" applyNumberFormat="1" applyFont="1" applyFill="1" applyBorder="1" applyAlignment="1">
      <alignment horizontal="center" vertical="top" wrapText="1"/>
    </xf>
    <xf numFmtId="0" fontId="10" fillId="1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5" borderId="1" xfId="0" applyFont="1" applyFill="1" applyBorder="1" applyAlignment="1">
      <alignment/>
    </xf>
    <xf numFmtId="0" fontId="10" fillId="4" borderId="0" xfId="0" applyFont="1" applyFill="1" applyAlignment="1">
      <alignment/>
    </xf>
    <xf numFmtId="0" fontId="11" fillId="17" borderId="0" xfId="0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4" fontId="10" fillId="14" borderId="1" xfId="0" applyNumberFormat="1" applyFont="1" applyFill="1" applyBorder="1" applyAlignment="1">
      <alignment horizontal="center"/>
    </xf>
    <xf numFmtId="164" fontId="17" fillId="14" borderId="1" xfId="0" applyNumberFormat="1" applyFont="1" applyFill="1" applyBorder="1" applyAlignment="1">
      <alignment horizontal="center" vertical="center" wrapText="1"/>
    </xf>
    <xf numFmtId="164" fontId="10" fillId="14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16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7" fillId="14" borderId="1" xfId="0" applyNumberFormat="1" applyFont="1" applyFill="1" applyBorder="1" applyAlignment="1">
      <alignment horizontal="center" vertical="top" wrapText="1"/>
    </xf>
    <xf numFmtId="0" fontId="10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 applyAlignment="1">
      <alignment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0" fillId="14" borderId="1" xfId="0" applyNumberFormat="1" applyFont="1" applyFill="1" applyBorder="1" applyAlignment="1">
      <alignment horizontal="center" vertical="center"/>
    </xf>
    <xf numFmtId="2" fontId="17" fillId="14" borderId="1" xfId="0" applyNumberFormat="1" applyFont="1" applyFill="1" applyBorder="1" applyAlignment="1">
      <alignment horizontal="center" vertical="top" wrapText="1"/>
    </xf>
    <xf numFmtId="2" fontId="10" fillId="14" borderId="1" xfId="0" applyNumberFormat="1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2" fontId="17" fillId="14" borderId="1" xfId="0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0" fillId="4" borderId="1" xfId="0" applyNumberFormat="1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/>
    </xf>
    <xf numFmtId="1" fontId="17" fillId="14" borderId="1" xfId="0" applyNumberFormat="1" applyFont="1" applyFill="1" applyBorder="1" applyAlignment="1">
      <alignment horizontal="center" vertical="top" wrapText="1"/>
    </xf>
    <xf numFmtId="1" fontId="10" fillId="14" borderId="1" xfId="0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0" fillId="0" borderId="26" xfId="0" applyFont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10" fillId="0" borderId="0" xfId="0" applyNumberFormat="1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2" fontId="10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 vertical="top" wrapText="1"/>
    </xf>
    <xf numFmtId="2" fontId="17" fillId="0" borderId="3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0000FF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339966"/>
        </patternFill>
      </fill>
      <border/>
    </dxf>
    <dxf>
      <font>
        <color rgb="FF000080"/>
      </font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31">
      <selection activeCell="C48" sqref="C48"/>
    </sheetView>
  </sheetViews>
  <sheetFormatPr defaultColWidth="9.140625" defaultRowHeight="12.75"/>
  <cols>
    <col min="1" max="1" width="5.57421875" style="2" customWidth="1"/>
    <col min="2" max="2" width="19.28125" style="0" customWidth="1"/>
    <col min="3" max="9" width="9.140625" style="2" customWidth="1"/>
    <col min="10" max="10" width="7.140625" style="0" customWidth="1"/>
  </cols>
  <sheetData>
    <row r="1" spans="1:9" s="1" customFormat="1" ht="12.75">
      <c r="A1" s="34" t="s">
        <v>0</v>
      </c>
      <c r="B1" s="35" t="s">
        <v>47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7" t="s">
        <v>14</v>
      </c>
    </row>
    <row r="2" spans="1:9" ht="12.75">
      <c r="A2" s="38">
        <v>6</v>
      </c>
      <c r="B2" s="39" t="s">
        <v>9</v>
      </c>
      <c r="C2" s="57">
        <v>89.3</v>
      </c>
      <c r="D2" s="30"/>
      <c r="E2" s="30"/>
      <c r="F2" s="30"/>
      <c r="G2" s="30"/>
      <c r="H2" s="30"/>
      <c r="I2" s="46">
        <f aca="true" t="shared" si="0" ref="I2:I7">MIN(C2:H2)</f>
        <v>89.3</v>
      </c>
    </row>
    <row r="3" spans="1:9" ht="12.75">
      <c r="A3" s="40">
        <v>3</v>
      </c>
      <c r="B3" s="41" t="s">
        <v>8</v>
      </c>
      <c r="C3" s="30">
        <v>97.8</v>
      </c>
      <c r="D3" s="30"/>
      <c r="E3" s="30"/>
      <c r="F3" s="30"/>
      <c r="G3" s="30"/>
      <c r="H3" s="30"/>
      <c r="I3" s="46">
        <f t="shared" si="0"/>
        <v>97.8</v>
      </c>
    </row>
    <row r="4" spans="1:9" ht="12.75">
      <c r="A4" s="40">
        <v>5</v>
      </c>
      <c r="B4" s="41" t="s">
        <v>10</v>
      </c>
      <c r="C4" s="30">
        <v>106.3</v>
      </c>
      <c r="D4" s="30"/>
      <c r="E4" s="30"/>
      <c r="F4" s="30"/>
      <c r="G4" s="30"/>
      <c r="H4" s="30"/>
      <c r="I4" s="46">
        <f t="shared" si="0"/>
        <v>106.3</v>
      </c>
    </row>
    <row r="5" spans="1:9" ht="12.75">
      <c r="A5" s="40">
        <v>1</v>
      </c>
      <c r="B5" s="41" t="s">
        <v>13</v>
      </c>
      <c r="C5" s="30">
        <v>110.2</v>
      </c>
      <c r="D5" s="30"/>
      <c r="E5" s="30"/>
      <c r="F5" s="30"/>
      <c r="G5" s="30"/>
      <c r="H5" s="30"/>
      <c r="I5" s="46">
        <f t="shared" si="0"/>
        <v>110.2</v>
      </c>
    </row>
    <row r="6" spans="1:9" ht="12.75">
      <c r="A6" s="40">
        <v>2</v>
      </c>
      <c r="B6" s="41" t="s">
        <v>12</v>
      </c>
      <c r="C6" s="30"/>
      <c r="D6" s="30"/>
      <c r="E6" s="30"/>
      <c r="F6" s="30"/>
      <c r="G6" s="30"/>
      <c r="H6" s="30"/>
      <c r="I6" s="46">
        <f t="shared" si="0"/>
        <v>0</v>
      </c>
    </row>
    <row r="7" spans="1:9" ht="13.5" thickBot="1">
      <c r="A7" s="42">
        <v>4</v>
      </c>
      <c r="B7" s="43" t="s">
        <v>11</v>
      </c>
      <c r="C7" s="44"/>
      <c r="D7" s="44"/>
      <c r="E7" s="44"/>
      <c r="F7" s="44"/>
      <c r="G7" s="44"/>
      <c r="H7" s="44"/>
      <c r="I7" s="46">
        <f t="shared" si="0"/>
        <v>0</v>
      </c>
    </row>
    <row r="8" ht="13.5" thickBot="1"/>
    <row r="9" spans="1:9" ht="12.75">
      <c r="A9" s="34" t="s">
        <v>0</v>
      </c>
      <c r="B9" s="35" t="s">
        <v>48</v>
      </c>
      <c r="C9" s="36" t="s">
        <v>1</v>
      </c>
      <c r="D9" s="36" t="s">
        <v>2</v>
      </c>
      <c r="E9" s="36" t="s">
        <v>3</v>
      </c>
      <c r="F9" s="36" t="s">
        <v>4</v>
      </c>
      <c r="G9" s="36" t="s">
        <v>5</v>
      </c>
      <c r="H9" s="36" t="s">
        <v>6</v>
      </c>
      <c r="I9" s="37" t="s">
        <v>14</v>
      </c>
    </row>
    <row r="10" spans="1:9" ht="12.75">
      <c r="A10" s="38">
        <v>6</v>
      </c>
      <c r="B10" s="39" t="s">
        <v>9</v>
      </c>
      <c r="C10" s="57">
        <v>26.9</v>
      </c>
      <c r="D10" s="45"/>
      <c r="E10" s="45"/>
      <c r="F10" s="45"/>
      <c r="G10" s="45"/>
      <c r="H10" s="45"/>
      <c r="I10" s="46">
        <f aca="true" t="shared" si="1" ref="I10:I15">MIN(C10:H10)</f>
        <v>26.9</v>
      </c>
    </row>
    <row r="11" spans="1:9" ht="12.75">
      <c r="A11" s="40">
        <v>3</v>
      </c>
      <c r="B11" s="41" t="s">
        <v>8</v>
      </c>
      <c r="C11" s="30">
        <v>27.2</v>
      </c>
      <c r="D11" s="45"/>
      <c r="E11" s="45"/>
      <c r="F11" s="45"/>
      <c r="G11" s="45"/>
      <c r="H11" s="45"/>
      <c r="I11" s="46">
        <f t="shared" si="1"/>
        <v>27.2</v>
      </c>
    </row>
    <row r="12" spans="1:9" ht="12.75">
      <c r="A12" s="40">
        <v>5</v>
      </c>
      <c r="B12" s="41" t="s">
        <v>10</v>
      </c>
      <c r="C12" s="30">
        <v>28.4</v>
      </c>
      <c r="D12" s="45"/>
      <c r="E12" s="45"/>
      <c r="F12" s="45"/>
      <c r="G12" s="45"/>
      <c r="H12" s="45"/>
      <c r="I12" s="46">
        <f t="shared" si="1"/>
        <v>28.4</v>
      </c>
    </row>
    <row r="13" spans="1:9" ht="12.75">
      <c r="A13" s="40">
        <v>4</v>
      </c>
      <c r="B13" s="41" t="s">
        <v>11</v>
      </c>
      <c r="C13" s="30">
        <v>28.5</v>
      </c>
      <c r="D13" s="45"/>
      <c r="E13" s="45"/>
      <c r="F13" s="45"/>
      <c r="G13" s="45"/>
      <c r="H13" s="45"/>
      <c r="I13" s="46">
        <f t="shared" si="1"/>
        <v>28.5</v>
      </c>
    </row>
    <row r="14" spans="1:9" ht="12.75">
      <c r="A14" s="40">
        <v>1</v>
      </c>
      <c r="B14" s="41" t="s">
        <v>13</v>
      </c>
      <c r="C14" s="30">
        <v>30.2</v>
      </c>
      <c r="D14" s="45"/>
      <c r="E14" s="45"/>
      <c r="F14" s="45"/>
      <c r="G14" s="45"/>
      <c r="H14" s="45"/>
      <c r="I14" s="46">
        <f t="shared" si="1"/>
        <v>30.2</v>
      </c>
    </row>
    <row r="15" spans="1:9" ht="13.5" thickBot="1">
      <c r="A15" s="42">
        <v>2</v>
      </c>
      <c r="B15" s="43" t="s">
        <v>12</v>
      </c>
      <c r="C15" s="44"/>
      <c r="D15" s="47"/>
      <c r="E15" s="47"/>
      <c r="F15" s="47"/>
      <c r="G15" s="47"/>
      <c r="H15" s="47"/>
      <c r="I15" s="48">
        <f t="shared" si="1"/>
        <v>0</v>
      </c>
    </row>
    <row r="16" spans="4:8" ht="13.5" thickBot="1">
      <c r="D16" s="19"/>
      <c r="E16" s="19"/>
      <c r="F16" s="19"/>
      <c r="G16" s="19"/>
      <c r="H16" s="19"/>
    </row>
    <row r="17" spans="1:9" ht="12.75">
      <c r="A17" s="34" t="s">
        <v>0</v>
      </c>
      <c r="B17" s="35" t="s">
        <v>49</v>
      </c>
      <c r="C17" s="36" t="s">
        <v>1</v>
      </c>
      <c r="D17" s="36" t="s">
        <v>2</v>
      </c>
      <c r="E17" s="36" t="s">
        <v>3</v>
      </c>
      <c r="F17" s="36" t="s">
        <v>4</v>
      </c>
      <c r="G17" s="36" t="s">
        <v>5</v>
      </c>
      <c r="H17" s="36" t="s">
        <v>6</v>
      </c>
      <c r="I17" s="37" t="s">
        <v>14</v>
      </c>
    </row>
    <row r="18" spans="1:9" s="1" customFormat="1" ht="12.75">
      <c r="A18" s="38">
        <v>6</v>
      </c>
      <c r="B18" s="39" t="s">
        <v>9</v>
      </c>
      <c r="C18" s="56">
        <v>86.4</v>
      </c>
      <c r="D18" s="45"/>
      <c r="E18" s="45"/>
      <c r="F18" s="45"/>
      <c r="G18" s="45"/>
      <c r="H18" s="45"/>
      <c r="I18" s="46">
        <f aca="true" t="shared" si="2" ref="I18:I23">MIN(C18:H18)</f>
        <v>86.4</v>
      </c>
    </row>
    <row r="19" spans="1:9" ht="12.75">
      <c r="A19" s="40">
        <v>5</v>
      </c>
      <c r="B19" s="41" t="s">
        <v>10</v>
      </c>
      <c r="C19" s="45">
        <v>86.41</v>
      </c>
      <c r="D19" s="45"/>
      <c r="E19" s="45"/>
      <c r="F19" s="45"/>
      <c r="G19" s="45"/>
      <c r="H19" s="45"/>
      <c r="I19" s="46">
        <f t="shared" si="2"/>
        <v>86.41</v>
      </c>
    </row>
    <row r="20" spans="1:9" ht="12.75">
      <c r="A20" s="40">
        <v>3</v>
      </c>
      <c r="B20" s="41" t="s">
        <v>8</v>
      </c>
      <c r="C20" s="30">
        <v>87.1</v>
      </c>
      <c r="D20" s="45"/>
      <c r="E20" s="45"/>
      <c r="F20" s="45"/>
      <c r="G20" s="45"/>
      <c r="H20" s="45"/>
      <c r="I20" s="46">
        <f t="shared" si="2"/>
        <v>87.1</v>
      </c>
    </row>
    <row r="21" spans="1:9" ht="12.75">
      <c r="A21" s="40">
        <v>1</v>
      </c>
      <c r="B21" s="41" t="s">
        <v>13</v>
      </c>
      <c r="C21" s="30">
        <v>96.3</v>
      </c>
      <c r="D21" s="45"/>
      <c r="E21" s="45"/>
      <c r="F21" s="45"/>
      <c r="G21" s="45"/>
      <c r="H21" s="45"/>
      <c r="I21" s="46">
        <f t="shared" si="2"/>
        <v>96.3</v>
      </c>
    </row>
    <row r="22" spans="1:9" ht="12.75">
      <c r="A22" s="40">
        <v>2</v>
      </c>
      <c r="B22" s="41" t="s">
        <v>12</v>
      </c>
      <c r="C22" s="30"/>
      <c r="D22" s="45"/>
      <c r="E22" s="45"/>
      <c r="F22" s="45"/>
      <c r="G22" s="45"/>
      <c r="H22" s="45"/>
      <c r="I22" s="46">
        <f t="shared" si="2"/>
        <v>0</v>
      </c>
    </row>
    <row r="23" spans="1:9" ht="13.5" thickBot="1">
      <c r="A23" s="42">
        <v>4</v>
      </c>
      <c r="B23" s="43" t="s">
        <v>11</v>
      </c>
      <c r="C23" s="44"/>
      <c r="D23" s="47"/>
      <c r="E23" s="47"/>
      <c r="F23" s="47"/>
      <c r="G23" s="47"/>
      <c r="H23" s="47"/>
      <c r="I23" s="48">
        <f t="shared" si="2"/>
        <v>0</v>
      </c>
    </row>
    <row r="24" spans="4:8" ht="13.5" thickBot="1">
      <c r="D24" s="19"/>
      <c r="E24" s="19"/>
      <c r="F24" s="19"/>
      <c r="G24" s="19"/>
      <c r="H24" s="19"/>
    </row>
    <row r="25" spans="1:9" ht="12.75">
      <c r="A25" s="34" t="s">
        <v>0</v>
      </c>
      <c r="B25" s="35" t="s">
        <v>50</v>
      </c>
      <c r="C25" s="36" t="s">
        <v>1</v>
      </c>
      <c r="D25" s="36" t="s">
        <v>2</v>
      </c>
      <c r="E25" s="36" t="s">
        <v>3</v>
      </c>
      <c r="F25" s="36" t="s">
        <v>4</v>
      </c>
      <c r="G25" s="36" t="s">
        <v>5</v>
      </c>
      <c r="H25" s="36" t="s">
        <v>6</v>
      </c>
      <c r="I25" s="37" t="s">
        <v>14</v>
      </c>
    </row>
    <row r="26" spans="1:9" ht="12.75">
      <c r="A26" s="38" t="s">
        <v>17</v>
      </c>
      <c r="B26" s="39" t="s">
        <v>29</v>
      </c>
      <c r="C26" s="57">
        <v>55.5</v>
      </c>
      <c r="D26" s="45"/>
      <c r="E26" s="45"/>
      <c r="F26" s="45"/>
      <c r="G26" s="45"/>
      <c r="H26" s="45"/>
      <c r="I26" s="46">
        <f aca="true" t="shared" si="3" ref="I26:I37">MIN(C26:H26)</f>
        <v>55.5</v>
      </c>
    </row>
    <row r="27" spans="1:9" ht="12.75">
      <c r="A27" s="40" t="s">
        <v>19</v>
      </c>
      <c r="B27" s="41" t="s">
        <v>31</v>
      </c>
      <c r="C27" s="30">
        <v>56.6</v>
      </c>
      <c r="D27" s="45"/>
      <c r="E27" s="45"/>
      <c r="F27" s="45"/>
      <c r="G27" s="45"/>
      <c r="H27" s="45"/>
      <c r="I27" s="46">
        <f t="shared" si="3"/>
        <v>56.6</v>
      </c>
    </row>
    <row r="28" spans="1:9" ht="12.75">
      <c r="A28" s="40" t="s">
        <v>25</v>
      </c>
      <c r="B28" s="41" t="s">
        <v>37</v>
      </c>
      <c r="C28" s="30">
        <v>57.1</v>
      </c>
      <c r="D28" s="45"/>
      <c r="E28" s="45"/>
      <c r="F28" s="45"/>
      <c r="G28" s="45"/>
      <c r="H28" s="45"/>
      <c r="I28" s="46">
        <f t="shared" si="3"/>
        <v>57.1</v>
      </c>
    </row>
    <row r="29" spans="1:9" ht="12.75">
      <c r="A29" s="40" t="s">
        <v>18</v>
      </c>
      <c r="B29" s="41" t="s">
        <v>30</v>
      </c>
      <c r="C29" s="30">
        <v>57.7</v>
      </c>
      <c r="D29" s="45"/>
      <c r="E29" s="45"/>
      <c r="F29" s="45"/>
      <c r="G29" s="45"/>
      <c r="H29" s="45"/>
      <c r="I29" s="46">
        <f t="shared" si="3"/>
        <v>57.7</v>
      </c>
    </row>
    <row r="30" spans="1:9" ht="12.75">
      <c r="A30" s="40" t="s">
        <v>24</v>
      </c>
      <c r="B30" s="41" t="s">
        <v>36</v>
      </c>
      <c r="C30" s="45">
        <v>58.8</v>
      </c>
      <c r="D30" s="45"/>
      <c r="E30" s="45"/>
      <c r="F30" s="45"/>
      <c r="G30" s="45"/>
      <c r="H30" s="45"/>
      <c r="I30" s="46">
        <f t="shared" si="3"/>
        <v>58.8</v>
      </c>
    </row>
    <row r="31" spans="1:9" ht="12.75">
      <c r="A31" s="38" t="s">
        <v>23</v>
      </c>
      <c r="B31" s="39" t="s">
        <v>35</v>
      </c>
      <c r="C31" s="30">
        <v>58.9</v>
      </c>
      <c r="D31" s="45"/>
      <c r="E31" s="45"/>
      <c r="F31" s="45"/>
      <c r="G31" s="45"/>
      <c r="H31" s="45"/>
      <c r="I31" s="46">
        <f t="shared" si="3"/>
        <v>58.9</v>
      </c>
    </row>
    <row r="32" spans="1:9" ht="12.75">
      <c r="A32" s="40" t="s">
        <v>21</v>
      </c>
      <c r="B32" s="41" t="s">
        <v>33</v>
      </c>
      <c r="C32" s="30">
        <v>59.7</v>
      </c>
      <c r="D32" s="45"/>
      <c r="E32" s="45"/>
      <c r="F32" s="45"/>
      <c r="G32" s="45"/>
      <c r="H32" s="45"/>
      <c r="I32" s="46">
        <f t="shared" si="3"/>
        <v>59.7</v>
      </c>
    </row>
    <row r="33" spans="1:9" ht="12.75">
      <c r="A33" s="40" t="s">
        <v>20</v>
      </c>
      <c r="B33" s="41" t="s">
        <v>32</v>
      </c>
      <c r="C33" s="30"/>
      <c r="D33" s="45"/>
      <c r="E33" s="45"/>
      <c r="F33" s="45"/>
      <c r="G33" s="45"/>
      <c r="H33" s="45"/>
      <c r="I33" s="46">
        <f t="shared" si="3"/>
        <v>0</v>
      </c>
    </row>
    <row r="34" spans="1:9" ht="12.75">
      <c r="A34" s="40" t="s">
        <v>22</v>
      </c>
      <c r="B34" s="41" t="s">
        <v>34</v>
      </c>
      <c r="C34" s="30"/>
      <c r="D34" s="45"/>
      <c r="E34" s="45"/>
      <c r="F34" s="45"/>
      <c r="G34" s="45"/>
      <c r="H34" s="45"/>
      <c r="I34" s="46">
        <f t="shared" si="3"/>
        <v>0</v>
      </c>
    </row>
    <row r="35" spans="1:9" ht="12.75">
      <c r="A35" s="40" t="s">
        <v>26</v>
      </c>
      <c r="B35" s="41" t="s">
        <v>38</v>
      </c>
      <c r="C35" s="30"/>
      <c r="D35" s="45"/>
      <c r="E35" s="45"/>
      <c r="F35" s="45"/>
      <c r="G35" s="45"/>
      <c r="H35" s="45"/>
      <c r="I35" s="46">
        <f t="shared" si="3"/>
        <v>0</v>
      </c>
    </row>
    <row r="36" spans="1:9" ht="12.75">
      <c r="A36" s="40" t="s">
        <v>27</v>
      </c>
      <c r="B36" s="41" t="s">
        <v>39</v>
      </c>
      <c r="C36" s="30"/>
      <c r="D36" s="45"/>
      <c r="E36" s="45"/>
      <c r="F36" s="45"/>
      <c r="G36" s="45"/>
      <c r="H36" s="45"/>
      <c r="I36" s="46">
        <f t="shared" si="3"/>
        <v>0</v>
      </c>
    </row>
    <row r="37" spans="1:9" ht="13.5" thickBot="1">
      <c r="A37" s="42" t="s">
        <v>28</v>
      </c>
      <c r="B37" s="43" t="s">
        <v>40</v>
      </c>
      <c r="C37" s="44"/>
      <c r="D37" s="47"/>
      <c r="E37" s="47"/>
      <c r="F37" s="47"/>
      <c r="G37" s="47"/>
      <c r="H37" s="47"/>
      <c r="I37" s="48">
        <f t="shared" si="3"/>
        <v>0</v>
      </c>
    </row>
    <row r="38" spans="4:8" ht="13.5" thickBot="1">
      <c r="D38" s="19"/>
      <c r="E38" s="19"/>
      <c r="F38" s="19"/>
      <c r="G38" s="19"/>
      <c r="H38" s="19"/>
    </row>
    <row r="39" spans="1:9" ht="12.75">
      <c r="A39" s="34" t="s">
        <v>0</v>
      </c>
      <c r="B39" s="35" t="s">
        <v>51</v>
      </c>
      <c r="C39" s="36" t="s">
        <v>1</v>
      </c>
      <c r="D39" s="36" t="s">
        <v>2</v>
      </c>
      <c r="E39" s="36" t="s">
        <v>3</v>
      </c>
      <c r="F39" s="36" t="s">
        <v>4</v>
      </c>
      <c r="G39" s="36" t="s">
        <v>5</v>
      </c>
      <c r="H39" s="36" t="s">
        <v>6</v>
      </c>
      <c r="I39" s="37" t="s">
        <v>14</v>
      </c>
    </row>
    <row r="40" spans="1:9" ht="12.75">
      <c r="A40" s="38">
        <v>6</v>
      </c>
      <c r="B40" s="39" t="s">
        <v>9</v>
      </c>
      <c r="C40" s="56">
        <v>55.4</v>
      </c>
      <c r="D40" s="45"/>
      <c r="E40" s="45"/>
      <c r="F40" s="45"/>
      <c r="G40" s="45"/>
      <c r="H40" s="45"/>
      <c r="I40" s="46">
        <f aca="true" t="shared" si="4" ref="I40:I45">MIN(C40:H40)</f>
        <v>55.4</v>
      </c>
    </row>
    <row r="41" spans="1:9" ht="12.75">
      <c r="A41" s="40">
        <v>3</v>
      </c>
      <c r="B41" s="41" t="s">
        <v>8</v>
      </c>
      <c r="C41" s="45">
        <v>55.5</v>
      </c>
      <c r="D41" s="45"/>
      <c r="E41" s="45"/>
      <c r="F41" s="45"/>
      <c r="G41" s="45"/>
      <c r="H41" s="45"/>
      <c r="I41" s="46">
        <f t="shared" si="4"/>
        <v>55.5</v>
      </c>
    </row>
    <row r="42" spans="1:9" ht="12.75">
      <c r="A42" s="40">
        <v>1</v>
      </c>
      <c r="B42" s="41" t="s">
        <v>13</v>
      </c>
      <c r="C42" s="45">
        <v>56.8</v>
      </c>
      <c r="D42" s="45"/>
      <c r="E42" s="45"/>
      <c r="F42" s="45"/>
      <c r="G42" s="45"/>
      <c r="H42" s="45"/>
      <c r="I42" s="46">
        <f t="shared" si="4"/>
        <v>56.8</v>
      </c>
    </row>
    <row r="43" spans="1:9" ht="12.75">
      <c r="A43" s="40">
        <v>5</v>
      </c>
      <c r="B43" s="41" t="s">
        <v>10</v>
      </c>
      <c r="C43" s="45">
        <v>58.6</v>
      </c>
      <c r="D43" s="45"/>
      <c r="E43" s="45"/>
      <c r="F43" s="45"/>
      <c r="G43" s="45"/>
      <c r="H43" s="45"/>
      <c r="I43" s="46">
        <f t="shared" si="4"/>
        <v>58.6</v>
      </c>
    </row>
    <row r="44" spans="1:9" ht="12.75">
      <c r="A44" s="40">
        <v>4</v>
      </c>
      <c r="B44" s="41" t="s">
        <v>11</v>
      </c>
      <c r="C44" s="45">
        <v>60.9</v>
      </c>
      <c r="D44" s="45"/>
      <c r="E44" s="45"/>
      <c r="F44" s="45"/>
      <c r="G44" s="45"/>
      <c r="H44" s="45"/>
      <c r="I44" s="46">
        <f t="shared" si="4"/>
        <v>60.9</v>
      </c>
    </row>
    <row r="45" spans="1:9" ht="13.5" thickBot="1">
      <c r="A45" s="42">
        <v>2</v>
      </c>
      <c r="B45" s="43" t="s">
        <v>12</v>
      </c>
      <c r="C45" s="47"/>
      <c r="D45" s="47"/>
      <c r="E45" s="47"/>
      <c r="F45" s="47"/>
      <c r="G45" s="47"/>
      <c r="H45" s="47"/>
      <c r="I45" s="48">
        <f t="shared" si="4"/>
        <v>0</v>
      </c>
    </row>
    <row r="46" ht="13.5" thickBot="1"/>
    <row r="47" spans="1:10" ht="12.75">
      <c r="A47" s="34" t="s">
        <v>0</v>
      </c>
      <c r="B47" s="35" t="s">
        <v>52</v>
      </c>
      <c r="C47" s="36" t="s">
        <v>1</v>
      </c>
      <c r="D47" s="36" t="s">
        <v>2</v>
      </c>
      <c r="E47" s="36" t="s">
        <v>3</v>
      </c>
      <c r="F47" s="36" t="s">
        <v>4</v>
      </c>
      <c r="G47" s="36" t="s">
        <v>5</v>
      </c>
      <c r="H47" s="36" t="s">
        <v>6</v>
      </c>
      <c r="I47" s="36" t="s">
        <v>14</v>
      </c>
      <c r="J47" s="37" t="s">
        <v>16</v>
      </c>
    </row>
    <row r="48" spans="1:10" ht="12.75">
      <c r="A48" s="38">
        <v>6</v>
      </c>
      <c r="B48" s="39" t="s">
        <v>9</v>
      </c>
      <c r="C48" s="57">
        <v>170</v>
      </c>
      <c r="D48" s="30"/>
      <c r="E48" s="30"/>
      <c r="F48" s="30"/>
      <c r="G48" s="30"/>
      <c r="H48" s="30"/>
      <c r="I48" s="23">
        <f aca="true" t="shared" si="5" ref="I48:I53">SUM(C48:H48)</f>
        <v>170</v>
      </c>
      <c r="J48" s="49">
        <v>12</v>
      </c>
    </row>
    <row r="49" spans="1:10" ht="12.75">
      <c r="A49" s="38">
        <v>5</v>
      </c>
      <c r="B49" s="39" t="s">
        <v>10</v>
      </c>
      <c r="C49" s="30">
        <v>164</v>
      </c>
      <c r="D49" s="30"/>
      <c r="E49" s="30"/>
      <c r="F49" s="30"/>
      <c r="G49" s="30"/>
      <c r="H49" s="30"/>
      <c r="I49" s="23">
        <f t="shared" si="5"/>
        <v>164</v>
      </c>
      <c r="J49" s="49">
        <v>10</v>
      </c>
    </row>
    <row r="50" spans="1:10" ht="12.75">
      <c r="A50" s="38">
        <v>3</v>
      </c>
      <c r="B50" s="39" t="s">
        <v>8</v>
      </c>
      <c r="C50" s="30">
        <v>162</v>
      </c>
      <c r="D50" s="30"/>
      <c r="E50" s="30"/>
      <c r="F50" s="30"/>
      <c r="G50" s="30"/>
      <c r="H50" s="30"/>
      <c r="I50" s="23">
        <f t="shared" si="5"/>
        <v>162</v>
      </c>
      <c r="J50" s="49">
        <v>8</v>
      </c>
    </row>
    <row r="51" spans="1:10" ht="12.75">
      <c r="A51" s="38">
        <v>1</v>
      </c>
      <c r="B51" s="39" t="s">
        <v>13</v>
      </c>
      <c r="C51" s="30">
        <v>70</v>
      </c>
      <c r="D51" s="30"/>
      <c r="E51" s="30"/>
      <c r="F51" s="30"/>
      <c r="G51" s="30"/>
      <c r="H51" s="30"/>
      <c r="I51" s="23">
        <f t="shared" si="5"/>
        <v>70</v>
      </c>
      <c r="J51" s="49">
        <v>6</v>
      </c>
    </row>
    <row r="52" spans="1:10" ht="12.75">
      <c r="A52" s="38">
        <v>4</v>
      </c>
      <c r="B52" s="39" t="s">
        <v>11</v>
      </c>
      <c r="C52" s="30">
        <v>68</v>
      </c>
      <c r="D52" s="30"/>
      <c r="E52" s="30"/>
      <c r="F52" s="30"/>
      <c r="G52" s="30"/>
      <c r="H52" s="30"/>
      <c r="I52" s="23">
        <f t="shared" si="5"/>
        <v>68</v>
      </c>
      <c r="J52" s="49">
        <v>4</v>
      </c>
    </row>
    <row r="53" spans="1:10" ht="13.5" thickBot="1">
      <c r="A53" s="42">
        <v>2</v>
      </c>
      <c r="B53" s="43" t="s">
        <v>12</v>
      </c>
      <c r="C53" s="44">
        <v>0</v>
      </c>
      <c r="D53" s="44"/>
      <c r="E53" s="44"/>
      <c r="F53" s="44"/>
      <c r="G53" s="44"/>
      <c r="H53" s="44"/>
      <c r="I53" s="50">
        <f t="shared" si="5"/>
        <v>0</v>
      </c>
      <c r="J53" s="51"/>
    </row>
    <row r="54" ht="13.5" thickBot="1"/>
    <row r="55" spans="1:10" ht="12.75">
      <c r="A55" s="34" t="s">
        <v>0</v>
      </c>
      <c r="B55" s="35" t="s">
        <v>53</v>
      </c>
      <c r="C55" s="36" t="s">
        <v>1</v>
      </c>
      <c r="D55" s="36" t="s">
        <v>2</v>
      </c>
      <c r="E55" s="36" t="s">
        <v>3</v>
      </c>
      <c r="F55" s="36" t="s">
        <v>4</v>
      </c>
      <c r="G55" s="36" t="s">
        <v>5</v>
      </c>
      <c r="H55" s="36" t="s">
        <v>6</v>
      </c>
      <c r="I55" s="36" t="s">
        <v>16</v>
      </c>
      <c r="J55" s="37"/>
    </row>
    <row r="56" spans="1:10" ht="12.75">
      <c r="A56" s="38">
        <v>6</v>
      </c>
      <c r="B56" s="39" t="s">
        <v>9</v>
      </c>
      <c r="C56" s="57">
        <v>12</v>
      </c>
      <c r="D56" s="30"/>
      <c r="E56" s="30"/>
      <c r="F56" s="30"/>
      <c r="G56" s="30"/>
      <c r="H56" s="30"/>
      <c r="I56" s="23">
        <f aca="true" t="shared" si="6" ref="I56:I61">SUM(C56:H56)</f>
        <v>12</v>
      </c>
      <c r="J56" s="52"/>
    </row>
    <row r="57" spans="1:10" ht="12.75">
      <c r="A57" s="40">
        <v>5</v>
      </c>
      <c r="B57" s="41" t="s">
        <v>10</v>
      </c>
      <c r="C57" s="30">
        <v>10</v>
      </c>
      <c r="D57" s="30"/>
      <c r="E57" s="30"/>
      <c r="F57" s="30"/>
      <c r="G57" s="30"/>
      <c r="H57" s="30"/>
      <c r="I57" s="23">
        <f t="shared" si="6"/>
        <v>10</v>
      </c>
      <c r="J57" s="52"/>
    </row>
    <row r="58" spans="1:10" ht="12.75">
      <c r="A58" s="40">
        <v>3</v>
      </c>
      <c r="B58" s="41" t="s">
        <v>8</v>
      </c>
      <c r="C58" s="30">
        <v>8</v>
      </c>
      <c r="D58" s="30"/>
      <c r="E58" s="30"/>
      <c r="F58" s="30"/>
      <c r="G58" s="30"/>
      <c r="H58" s="30"/>
      <c r="I58" s="23">
        <f t="shared" si="6"/>
        <v>8</v>
      </c>
      <c r="J58" s="52"/>
    </row>
    <row r="59" spans="1:10" ht="12.75">
      <c r="A59" s="40">
        <v>1</v>
      </c>
      <c r="B59" s="41" t="s">
        <v>13</v>
      </c>
      <c r="C59" s="30">
        <v>6</v>
      </c>
      <c r="D59" s="30"/>
      <c r="E59" s="30"/>
      <c r="F59" s="30"/>
      <c r="G59" s="30"/>
      <c r="H59" s="30"/>
      <c r="I59" s="23">
        <f t="shared" si="6"/>
        <v>6</v>
      </c>
      <c r="J59" s="52"/>
    </row>
    <row r="60" spans="1:10" ht="12.75">
      <c r="A60" s="40">
        <v>4</v>
      </c>
      <c r="B60" s="41" t="s">
        <v>11</v>
      </c>
      <c r="C60" s="30">
        <v>4</v>
      </c>
      <c r="D60" s="30"/>
      <c r="E60" s="30"/>
      <c r="F60" s="30"/>
      <c r="G60" s="30"/>
      <c r="H60" s="30"/>
      <c r="I60" s="23">
        <f t="shared" si="6"/>
        <v>4</v>
      </c>
      <c r="J60" s="52"/>
    </row>
    <row r="61" spans="1:10" ht="13.5" thickBot="1">
      <c r="A61" s="42">
        <v>2</v>
      </c>
      <c r="B61" s="43" t="s">
        <v>12</v>
      </c>
      <c r="C61" s="44"/>
      <c r="D61" s="44"/>
      <c r="E61" s="44"/>
      <c r="F61" s="44"/>
      <c r="G61" s="44"/>
      <c r="H61" s="44"/>
      <c r="I61" s="50">
        <f t="shared" si="6"/>
        <v>0</v>
      </c>
      <c r="J61" s="53"/>
    </row>
    <row r="62" ht="12.75">
      <c r="C62" s="2" t="s">
        <v>15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0">
      <selection activeCell="E46" sqref="E46"/>
    </sheetView>
  </sheetViews>
  <sheetFormatPr defaultColWidth="9.140625" defaultRowHeight="12.75"/>
  <cols>
    <col min="1" max="1" width="9.140625" style="8" customWidth="1"/>
    <col min="2" max="2" width="24.00390625" style="6" customWidth="1"/>
    <col min="3" max="9" width="9.140625" style="70" customWidth="1"/>
    <col min="10" max="16384" width="9.140625" style="6" customWidth="1"/>
  </cols>
  <sheetData>
    <row r="1" spans="1:9" ht="31.5">
      <c r="A1" s="3" t="s">
        <v>0</v>
      </c>
      <c r="B1" s="4" t="s">
        <v>127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9" s="16" customFormat="1" ht="16.5" customHeight="1">
      <c r="A2" s="14">
        <v>624</v>
      </c>
      <c r="B2" s="14" t="s">
        <v>92</v>
      </c>
      <c r="C2" s="22">
        <v>89.4</v>
      </c>
      <c r="D2" s="15"/>
      <c r="E2" s="15"/>
      <c r="F2" s="15"/>
      <c r="G2" s="15"/>
      <c r="H2" s="15"/>
      <c r="I2" s="22">
        <f aca="true" t="shared" si="0" ref="I2:I10">MIN(C2:H2)</f>
        <v>89.4</v>
      </c>
    </row>
    <row r="3" spans="1:9" ht="16.5" customHeight="1">
      <c r="A3" s="14">
        <v>168</v>
      </c>
      <c r="B3" s="14" t="s">
        <v>107</v>
      </c>
      <c r="C3" s="15">
        <v>93.4</v>
      </c>
      <c r="D3" s="15"/>
      <c r="E3" s="15"/>
      <c r="F3" s="15"/>
      <c r="G3" s="15"/>
      <c r="H3" s="15"/>
      <c r="I3" s="22">
        <f t="shared" si="0"/>
        <v>93.4</v>
      </c>
    </row>
    <row r="4" spans="1:9" ht="16.5" customHeight="1">
      <c r="A4" s="14">
        <v>307</v>
      </c>
      <c r="B4" s="14" t="s">
        <v>128</v>
      </c>
      <c r="C4" s="15">
        <v>94</v>
      </c>
      <c r="D4" s="15"/>
      <c r="E4" s="15"/>
      <c r="F4" s="15"/>
      <c r="G4" s="15"/>
      <c r="H4" s="15"/>
      <c r="I4" s="22">
        <f t="shared" si="0"/>
        <v>94</v>
      </c>
    </row>
    <row r="5" spans="1:9" ht="16.5" customHeight="1">
      <c r="A5" s="14">
        <v>540</v>
      </c>
      <c r="B5" s="14" t="s">
        <v>129</v>
      </c>
      <c r="C5" s="15">
        <v>94.1</v>
      </c>
      <c r="D5" s="15"/>
      <c r="E5" s="15"/>
      <c r="F5" s="15"/>
      <c r="G5" s="15"/>
      <c r="H5" s="15"/>
      <c r="I5" s="22">
        <f t="shared" si="0"/>
        <v>94.1</v>
      </c>
    </row>
    <row r="6" spans="1:9" ht="16.5" customHeight="1">
      <c r="A6" s="14"/>
      <c r="B6" s="14"/>
      <c r="C6" s="15"/>
      <c r="D6" s="15"/>
      <c r="E6" s="15"/>
      <c r="F6" s="15"/>
      <c r="G6" s="15"/>
      <c r="H6" s="15"/>
      <c r="I6" s="22">
        <f t="shared" si="0"/>
        <v>0</v>
      </c>
    </row>
    <row r="7" spans="1:9" ht="16.5" customHeight="1">
      <c r="A7" s="14"/>
      <c r="B7" s="14"/>
      <c r="C7" s="15"/>
      <c r="D7" s="15"/>
      <c r="E7" s="15"/>
      <c r="F7" s="15"/>
      <c r="G7" s="15"/>
      <c r="H7" s="15"/>
      <c r="I7" s="22">
        <f t="shared" si="0"/>
        <v>0</v>
      </c>
    </row>
    <row r="8" spans="1:9" ht="16.5" customHeight="1">
      <c r="A8" s="14"/>
      <c r="B8" s="14"/>
      <c r="C8" s="15"/>
      <c r="D8" s="15"/>
      <c r="E8" s="15"/>
      <c r="F8" s="15"/>
      <c r="G8" s="15"/>
      <c r="H8" s="15"/>
      <c r="I8" s="22">
        <f t="shared" si="0"/>
        <v>0</v>
      </c>
    </row>
    <row r="9" spans="1:9" ht="16.5" customHeight="1">
      <c r="A9" s="14"/>
      <c r="B9" s="14"/>
      <c r="C9" s="15"/>
      <c r="D9" s="15"/>
      <c r="E9" s="15"/>
      <c r="F9" s="15"/>
      <c r="G9" s="15"/>
      <c r="H9" s="15"/>
      <c r="I9" s="22">
        <f t="shared" si="0"/>
        <v>0</v>
      </c>
    </row>
    <row r="10" spans="1:9" ht="16.5" customHeight="1">
      <c r="A10" s="14"/>
      <c r="B10" s="14"/>
      <c r="C10" s="15"/>
      <c r="D10" s="15"/>
      <c r="E10" s="15"/>
      <c r="F10" s="15"/>
      <c r="G10" s="15"/>
      <c r="H10" s="15"/>
      <c r="I10" s="22">
        <f t="shared" si="0"/>
        <v>0</v>
      </c>
    </row>
    <row r="11" spans="1:9" ht="31.5" customHeight="1">
      <c r="A11" s="3" t="s">
        <v>0</v>
      </c>
      <c r="B11" s="4" t="s">
        <v>130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</row>
    <row r="12" spans="1:9" ht="16.5" customHeight="1">
      <c r="A12" s="14">
        <v>310</v>
      </c>
      <c r="B12" s="14" t="s">
        <v>93</v>
      </c>
      <c r="C12" s="58">
        <v>25.4</v>
      </c>
      <c r="D12" s="15"/>
      <c r="E12" s="15"/>
      <c r="F12" s="15"/>
      <c r="G12" s="15"/>
      <c r="H12" s="15"/>
      <c r="I12" s="22">
        <f aca="true" t="shared" si="1" ref="I12:I29">MIN(C12:H12)</f>
        <v>25.4</v>
      </c>
    </row>
    <row r="13" spans="1:9" ht="16.5" customHeight="1">
      <c r="A13" s="14">
        <v>311</v>
      </c>
      <c r="B13" s="14" t="s">
        <v>115</v>
      </c>
      <c r="C13" s="28">
        <v>25.5</v>
      </c>
      <c r="D13" s="15"/>
      <c r="E13" s="15"/>
      <c r="F13" s="15"/>
      <c r="G13" s="15"/>
      <c r="H13" s="15"/>
      <c r="I13" s="22">
        <f t="shared" si="1"/>
        <v>25.5</v>
      </c>
    </row>
    <row r="14" spans="1:9" ht="15">
      <c r="A14" s="14">
        <v>620</v>
      </c>
      <c r="B14" s="14" t="s">
        <v>116</v>
      </c>
      <c r="C14" s="15">
        <v>26.2</v>
      </c>
      <c r="D14" s="15"/>
      <c r="E14" s="15"/>
      <c r="F14" s="15"/>
      <c r="G14" s="15"/>
      <c r="H14" s="15"/>
      <c r="I14" s="22">
        <f t="shared" si="1"/>
        <v>26.2</v>
      </c>
    </row>
    <row r="15" spans="1:9" ht="16.5" customHeight="1">
      <c r="A15" s="14">
        <v>621</v>
      </c>
      <c r="B15" s="14" t="s">
        <v>117</v>
      </c>
      <c r="C15" s="15">
        <v>26.7</v>
      </c>
      <c r="D15" s="15"/>
      <c r="E15" s="15"/>
      <c r="F15" s="15"/>
      <c r="G15" s="15"/>
      <c r="H15" s="15"/>
      <c r="I15" s="22">
        <f t="shared" si="1"/>
        <v>26.7</v>
      </c>
    </row>
    <row r="16" spans="1:9" ht="16.5" customHeight="1">
      <c r="A16" s="14">
        <v>539</v>
      </c>
      <c r="B16" s="14" t="s">
        <v>131</v>
      </c>
      <c r="C16" s="28">
        <v>27.7</v>
      </c>
      <c r="D16" s="15"/>
      <c r="E16" s="15"/>
      <c r="F16" s="15"/>
      <c r="G16" s="15"/>
      <c r="H16" s="15"/>
      <c r="I16" s="22">
        <f t="shared" si="1"/>
        <v>27.7</v>
      </c>
    </row>
    <row r="17" spans="1:9" ht="16.5" customHeight="1">
      <c r="A17" s="14">
        <v>166</v>
      </c>
      <c r="B17" s="14" t="s">
        <v>132</v>
      </c>
      <c r="C17" s="28">
        <v>28.7</v>
      </c>
      <c r="D17" s="15"/>
      <c r="E17" s="15"/>
      <c r="F17" s="15"/>
      <c r="G17" s="15"/>
      <c r="H17" s="15"/>
      <c r="I17" s="22">
        <f t="shared" si="1"/>
        <v>28.7</v>
      </c>
    </row>
    <row r="18" spans="1:9" ht="16.5" customHeight="1">
      <c r="A18" s="14">
        <v>535</v>
      </c>
      <c r="B18" s="14" t="s">
        <v>133</v>
      </c>
      <c r="C18" s="28">
        <v>28.8</v>
      </c>
      <c r="D18" s="15"/>
      <c r="E18" s="15"/>
      <c r="F18" s="15"/>
      <c r="G18" s="15"/>
      <c r="H18" s="15"/>
      <c r="I18" s="22">
        <f t="shared" si="1"/>
        <v>28.8</v>
      </c>
    </row>
    <row r="19" spans="1:9" ht="16.5" customHeight="1">
      <c r="A19" s="14">
        <v>204</v>
      </c>
      <c r="B19" s="14" t="s">
        <v>134</v>
      </c>
      <c r="C19" s="28">
        <v>29.7</v>
      </c>
      <c r="D19" s="15"/>
      <c r="E19" s="15"/>
      <c r="F19" s="15"/>
      <c r="G19" s="15"/>
      <c r="H19" s="15"/>
      <c r="I19" s="22">
        <f t="shared" si="1"/>
        <v>29.7</v>
      </c>
    </row>
    <row r="20" spans="1:9" ht="16.5" customHeight="1">
      <c r="A20" s="14"/>
      <c r="B20" s="14"/>
      <c r="C20" s="28"/>
      <c r="D20" s="15"/>
      <c r="E20" s="15"/>
      <c r="F20" s="15"/>
      <c r="G20" s="15"/>
      <c r="H20" s="15"/>
      <c r="I20" s="22">
        <f t="shared" si="1"/>
        <v>0</v>
      </c>
    </row>
    <row r="21" spans="1:9" ht="16.5" customHeight="1">
      <c r="A21" s="14"/>
      <c r="B21" s="14"/>
      <c r="C21" s="15"/>
      <c r="D21" s="15"/>
      <c r="E21" s="15"/>
      <c r="F21" s="15"/>
      <c r="G21" s="15"/>
      <c r="H21" s="15"/>
      <c r="I21" s="22">
        <f t="shared" si="1"/>
        <v>0</v>
      </c>
    </row>
    <row r="22" spans="1:9" ht="15">
      <c r="A22" s="14"/>
      <c r="B22" s="14"/>
      <c r="C22" s="28"/>
      <c r="D22" s="15"/>
      <c r="E22" s="15"/>
      <c r="F22" s="15"/>
      <c r="G22" s="15"/>
      <c r="H22" s="15"/>
      <c r="I22" s="22">
        <f t="shared" si="1"/>
        <v>0</v>
      </c>
    </row>
    <row r="23" spans="1:9" ht="15">
      <c r="A23" s="14"/>
      <c r="B23" s="14"/>
      <c r="C23" s="28"/>
      <c r="D23" s="15"/>
      <c r="E23" s="15"/>
      <c r="F23" s="15"/>
      <c r="G23" s="15"/>
      <c r="H23" s="15"/>
      <c r="I23" s="22">
        <f t="shared" si="1"/>
        <v>0</v>
      </c>
    </row>
    <row r="24" spans="1:9" ht="15">
      <c r="A24" s="14"/>
      <c r="B24" s="14"/>
      <c r="C24" s="28"/>
      <c r="D24" s="15"/>
      <c r="E24" s="15"/>
      <c r="F24" s="15"/>
      <c r="G24" s="15"/>
      <c r="H24" s="15"/>
      <c r="I24" s="22">
        <f t="shared" si="1"/>
        <v>0</v>
      </c>
    </row>
    <row r="25" spans="1:9" ht="15">
      <c r="A25" s="14"/>
      <c r="B25" s="14"/>
      <c r="C25" s="15"/>
      <c r="D25" s="15"/>
      <c r="E25" s="15"/>
      <c r="F25" s="15"/>
      <c r="G25" s="15"/>
      <c r="H25" s="15"/>
      <c r="I25" s="22">
        <f t="shared" si="1"/>
        <v>0</v>
      </c>
    </row>
    <row r="26" spans="1:9" ht="15">
      <c r="A26" s="14"/>
      <c r="B26" s="14"/>
      <c r="C26" s="28"/>
      <c r="D26" s="15"/>
      <c r="E26" s="15"/>
      <c r="F26" s="15"/>
      <c r="G26" s="15"/>
      <c r="H26" s="15"/>
      <c r="I26" s="22">
        <f t="shared" si="1"/>
        <v>0</v>
      </c>
    </row>
    <row r="27" spans="1:9" ht="15">
      <c r="A27" s="14"/>
      <c r="B27" s="14"/>
      <c r="C27" s="28"/>
      <c r="D27" s="15"/>
      <c r="E27" s="15"/>
      <c r="F27" s="15"/>
      <c r="G27" s="15"/>
      <c r="H27" s="15"/>
      <c r="I27" s="22">
        <f t="shared" si="1"/>
        <v>0</v>
      </c>
    </row>
    <row r="28" spans="1:9" ht="15">
      <c r="A28" s="14"/>
      <c r="B28" s="14"/>
      <c r="C28" s="28"/>
      <c r="D28" s="28"/>
      <c r="E28" s="28"/>
      <c r="F28" s="28"/>
      <c r="G28" s="28"/>
      <c r="H28" s="28"/>
      <c r="I28" s="22">
        <f t="shared" si="1"/>
        <v>0</v>
      </c>
    </row>
    <row r="29" spans="1:9" ht="15">
      <c r="A29" s="14"/>
      <c r="B29" s="14"/>
      <c r="C29" s="28"/>
      <c r="D29" s="15"/>
      <c r="E29" s="15"/>
      <c r="F29" s="15"/>
      <c r="G29" s="15"/>
      <c r="H29" s="15"/>
      <c r="I29" s="22">
        <f t="shared" si="1"/>
        <v>0</v>
      </c>
    </row>
    <row r="30" spans="1:9" ht="31.5">
      <c r="A30" s="3" t="s">
        <v>0</v>
      </c>
      <c r="B30" s="4" t="s">
        <v>135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1" t="s">
        <v>6</v>
      </c>
      <c r="I30" s="11" t="s">
        <v>7</v>
      </c>
    </row>
    <row r="31" spans="1:9" ht="15">
      <c r="A31" s="14">
        <v>310</v>
      </c>
      <c r="B31" s="14" t="s">
        <v>93</v>
      </c>
      <c r="C31" s="22">
        <v>55.4</v>
      </c>
      <c r="D31" s="15"/>
      <c r="E31" s="15"/>
      <c r="F31" s="15"/>
      <c r="G31" s="15"/>
      <c r="H31" s="15"/>
      <c r="I31" s="22">
        <f aca="true" t="shared" si="2" ref="I31:I59">MIN(C31:H31)</f>
        <v>55.4</v>
      </c>
    </row>
    <row r="32" spans="1:9" ht="15">
      <c r="A32" s="14">
        <v>534</v>
      </c>
      <c r="B32" s="14" t="s">
        <v>97</v>
      </c>
      <c r="C32" s="15">
        <v>57.2</v>
      </c>
      <c r="D32" s="15"/>
      <c r="E32" s="15"/>
      <c r="F32" s="68"/>
      <c r="G32" s="15"/>
      <c r="H32" s="15"/>
      <c r="I32" s="22">
        <f t="shared" si="2"/>
        <v>57.2</v>
      </c>
    </row>
    <row r="33" spans="1:9" ht="15">
      <c r="A33" s="14">
        <v>208</v>
      </c>
      <c r="B33" s="14" t="s">
        <v>136</v>
      </c>
      <c r="C33" s="15">
        <v>58.6</v>
      </c>
      <c r="D33" s="15"/>
      <c r="E33" s="15"/>
      <c r="F33" s="69"/>
      <c r="G33" s="15"/>
      <c r="H33" s="15"/>
      <c r="I33" s="22">
        <f t="shared" si="2"/>
        <v>58.6</v>
      </c>
    </row>
    <row r="34" spans="1:9" ht="15">
      <c r="A34" s="14">
        <v>329</v>
      </c>
      <c r="B34" s="14" t="s">
        <v>105</v>
      </c>
      <c r="C34" s="15">
        <v>59.5</v>
      </c>
      <c r="D34" s="15"/>
      <c r="E34" s="15"/>
      <c r="F34" s="15"/>
      <c r="G34" s="15"/>
      <c r="H34" s="15"/>
      <c r="I34" s="22">
        <f t="shared" si="2"/>
        <v>59.5</v>
      </c>
    </row>
    <row r="35" spans="1:9" ht="15">
      <c r="A35" s="14">
        <v>539</v>
      </c>
      <c r="B35" s="14" t="s">
        <v>131</v>
      </c>
      <c r="C35" s="15">
        <v>60.3</v>
      </c>
      <c r="D35" s="15"/>
      <c r="E35" s="15"/>
      <c r="F35" s="15"/>
      <c r="G35" s="15"/>
      <c r="H35" s="15"/>
      <c r="I35" s="22">
        <f t="shared" si="2"/>
        <v>60.3</v>
      </c>
    </row>
    <row r="36" spans="1:9" ht="15">
      <c r="A36" s="14">
        <v>622</v>
      </c>
      <c r="B36" s="14" t="s">
        <v>112</v>
      </c>
      <c r="C36" s="15">
        <v>61.8</v>
      </c>
      <c r="D36" s="15"/>
      <c r="E36" s="15"/>
      <c r="F36" s="15"/>
      <c r="G36" s="15"/>
      <c r="H36" s="15"/>
      <c r="I36" s="22">
        <f t="shared" si="2"/>
        <v>61.8</v>
      </c>
    </row>
    <row r="37" spans="1:9" ht="15">
      <c r="A37" s="14">
        <v>201</v>
      </c>
      <c r="B37" s="14" t="s">
        <v>137</v>
      </c>
      <c r="C37" s="15">
        <v>61.9</v>
      </c>
      <c r="D37" s="15"/>
      <c r="E37" s="15"/>
      <c r="F37" s="15"/>
      <c r="G37" s="15"/>
      <c r="H37" s="15"/>
      <c r="I37" s="22">
        <f t="shared" si="2"/>
        <v>61.9</v>
      </c>
    </row>
    <row r="38" spans="1:9" ht="15">
      <c r="A38" s="14">
        <v>167</v>
      </c>
      <c r="B38" s="14" t="s">
        <v>108</v>
      </c>
      <c r="C38" s="15">
        <v>66.8</v>
      </c>
      <c r="D38" s="15"/>
      <c r="E38" s="15"/>
      <c r="F38" s="15"/>
      <c r="G38" s="15"/>
      <c r="H38" s="15"/>
      <c r="I38" s="22">
        <f t="shared" si="2"/>
        <v>66.8</v>
      </c>
    </row>
    <row r="39" spans="1:9" ht="15">
      <c r="A39" s="14"/>
      <c r="B39" s="14"/>
      <c r="C39" s="15"/>
      <c r="D39" s="15"/>
      <c r="E39" s="15"/>
      <c r="F39" s="15"/>
      <c r="G39" s="15"/>
      <c r="H39" s="15"/>
      <c r="I39" s="22">
        <f t="shared" si="2"/>
        <v>0</v>
      </c>
    </row>
    <row r="40" spans="1:9" ht="15">
      <c r="A40" s="14"/>
      <c r="B40" s="14"/>
      <c r="C40" s="15"/>
      <c r="D40" s="15"/>
      <c r="E40" s="15"/>
      <c r="F40" s="15"/>
      <c r="G40" s="15"/>
      <c r="H40" s="15"/>
      <c r="I40" s="22">
        <f t="shared" si="2"/>
        <v>0</v>
      </c>
    </row>
    <row r="41" spans="1:9" ht="15">
      <c r="A41" s="14"/>
      <c r="B41" s="14"/>
      <c r="C41" s="15"/>
      <c r="D41" s="15"/>
      <c r="E41" s="15"/>
      <c r="F41" s="15"/>
      <c r="G41" s="15"/>
      <c r="H41" s="15"/>
      <c r="I41" s="22">
        <f t="shared" si="2"/>
        <v>0</v>
      </c>
    </row>
    <row r="42" spans="1:9" ht="15">
      <c r="A42" s="14"/>
      <c r="B42" s="14"/>
      <c r="C42" s="15"/>
      <c r="D42" s="15"/>
      <c r="E42" s="15"/>
      <c r="F42" s="28"/>
      <c r="G42" s="15"/>
      <c r="H42" s="15"/>
      <c r="I42" s="22">
        <f t="shared" si="2"/>
        <v>0</v>
      </c>
    </row>
    <row r="43" spans="1:9" ht="15">
      <c r="A43" s="14"/>
      <c r="B43" s="14"/>
      <c r="C43" s="28"/>
      <c r="D43" s="28"/>
      <c r="E43" s="28"/>
      <c r="F43" s="28"/>
      <c r="G43" s="28"/>
      <c r="H43" s="28"/>
      <c r="I43" s="22">
        <f t="shared" si="2"/>
        <v>0</v>
      </c>
    </row>
    <row r="44" spans="1:9" ht="15">
      <c r="A44" s="14"/>
      <c r="B44" s="14"/>
      <c r="C44" s="15"/>
      <c r="D44" s="15"/>
      <c r="E44" s="15"/>
      <c r="F44" s="15"/>
      <c r="G44" s="15"/>
      <c r="H44" s="15"/>
      <c r="I44" s="22">
        <f t="shared" si="2"/>
        <v>0</v>
      </c>
    </row>
    <row r="45" spans="1:9" ht="15">
      <c r="A45" s="14"/>
      <c r="B45" s="14"/>
      <c r="C45" s="15"/>
      <c r="D45" s="15"/>
      <c r="E45" s="15"/>
      <c r="F45" s="28"/>
      <c r="G45" s="15"/>
      <c r="H45" s="15"/>
      <c r="I45" s="22">
        <f t="shared" si="2"/>
        <v>0</v>
      </c>
    </row>
    <row r="46" spans="1:9" ht="15">
      <c r="A46" s="14"/>
      <c r="B46" s="14"/>
      <c r="C46" s="15"/>
      <c r="D46" s="15"/>
      <c r="E46" s="15"/>
      <c r="F46" s="15"/>
      <c r="G46" s="15"/>
      <c r="H46" s="15"/>
      <c r="I46" s="22">
        <f t="shared" si="2"/>
        <v>0</v>
      </c>
    </row>
    <row r="47" spans="1:9" ht="15">
      <c r="A47" s="14"/>
      <c r="B47" s="14"/>
      <c r="C47" s="15"/>
      <c r="D47" s="15"/>
      <c r="E47" s="15"/>
      <c r="F47" s="15"/>
      <c r="G47" s="15"/>
      <c r="H47" s="15"/>
      <c r="I47" s="22">
        <f t="shared" si="2"/>
        <v>0</v>
      </c>
    </row>
    <row r="48" spans="1:9" ht="15">
      <c r="A48" s="14"/>
      <c r="B48" s="14"/>
      <c r="C48" s="15"/>
      <c r="D48" s="15"/>
      <c r="E48" s="15"/>
      <c r="F48" s="68"/>
      <c r="G48" s="15"/>
      <c r="H48" s="15"/>
      <c r="I48" s="22">
        <f t="shared" si="2"/>
        <v>0</v>
      </c>
    </row>
    <row r="49" spans="1:9" ht="15">
      <c r="A49" s="14"/>
      <c r="B49" s="14"/>
      <c r="C49" s="15"/>
      <c r="D49" s="15"/>
      <c r="E49" s="15"/>
      <c r="F49" s="15"/>
      <c r="G49" s="15"/>
      <c r="H49" s="15"/>
      <c r="I49" s="22">
        <f t="shared" si="2"/>
        <v>0</v>
      </c>
    </row>
    <row r="50" spans="1:9" ht="15">
      <c r="A50" s="14"/>
      <c r="B50" s="14"/>
      <c r="C50" s="15"/>
      <c r="D50" s="15"/>
      <c r="E50" s="15"/>
      <c r="F50" s="15"/>
      <c r="G50" s="15"/>
      <c r="H50" s="15"/>
      <c r="I50" s="22">
        <f t="shared" si="2"/>
        <v>0</v>
      </c>
    </row>
    <row r="51" spans="1:9" ht="15">
      <c r="A51" s="14"/>
      <c r="B51" s="14"/>
      <c r="C51" s="15"/>
      <c r="D51" s="15"/>
      <c r="E51" s="15"/>
      <c r="F51" s="15"/>
      <c r="G51" s="15"/>
      <c r="H51" s="15"/>
      <c r="I51" s="22">
        <f t="shared" si="2"/>
        <v>0</v>
      </c>
    </row>
    <row r="52" spans="1:9" ht="15">
      <c r="A52" s="14"/>
      <c r="B52" s="14"/>
      <c r="C52" s="15"/>
      <c r="D52" s="15"/>
      <c r="E52" s="15"/>
      <c r="F52" s="15"/>
      <c r="G52" s="15"/>
      <c r="H52" s="15"/>
      <c r="I52" s="22">
        <f t="shared" si="2"/>
        <v>0</v>
      </c>
    </row>
    <row r="53" spans="1:9" ht="15">
      <c r="A53" s="14"/>
      <c r="B53" s="14"/>
      <c r="C53" s="15"/>
      <c r="D53" s="15"/>
      <c r="E53" s="15"/>
      <c r="F53" s="68"/>
      <c r="G53" s="15"/>
      <c r="H53" s="15"/>
      <c r="I53" s="22">
        <f t="shared" si="2"/>
        <v>0</v>
      </c>
    </row>
    <row r="54" spans="1:9" ht="15">
      <c r="A54" s="14"/>
      <c r="B54" s="14"/>
      <c r="C54" s="15"/>
      <c r="D54" s="15"/>
      <c r="E54" s="15"/>
      <c r="F54" s="15"/>
      <c r="G54" s="15"/>
      <c r="H54" s="15"/>
      <c r="I54" s="22">
        <f t="shared" si="2"/>
        <v>0</v>
      </c>
    </row>
    <row r="55" spans="1:9" ht="15">
      <c r="A55" s="14"/>
      <c r="B55" s="14"/>
      <c r="C55" s="15"/>
      <c r="D55" s="15"/>
      <c r="E55" s="15"/>
      <c r="F55" s="15"/>
      <c r="G55" s="15"/>
      <c r="H55" s="15"/>
      <c r="I55" s="22">
        <f t="shared" si="2"/>
        <v>0</v>
      </c>
    </row>
    <row r="56" spans="1:9" ht="15">
      <c r="A56" s="14"/>
      <c r="B56" s="14"/>
      <c r="C56" s="15"/>
      <c r="D56" s="15"/>
      <c r="E56" s="15"/>
      <c r="F56" s="15"/>
      <c r="G56" s="15"/>
      <c r="H56" s="15"/>
      <c r="I56" s="22">
        <f t="shared" si="2"/>
        <v>0</v>
      </c>
    </row>
    <row r="57" spans="1:9" ht="15">
      <c r="A57" s="14"/>
      <c r="B57" s="14"/>
      <c r="C57" s="15"/>
      <c r="D57" s="15"/>
      <c r="E57" s="15"/>
      <c r="F57" s="15"/>
      <c r="G57" s="15"/>
      <c r="H57" s="15"/>
      <c r="I57" s="22">
        <f t="shared" si="2"/>
        <v>0</v>
      </c>
    </row>
    <row r="58" spans="1:9" ht="15">
      <c r="A58" s="14"/>
      <c r="B58" s="14"/>
      <c r="C58" s="15"/>
      <c r="D58" s="15"/>
      <c r="E58" s="15"/>
      <c r="F58" s="15"/>
      <c r="G58" s="15"/>
      <c r="H58" s="15"/>
      <c r="I58" s="22">
        <f t="shared" si="2"/>
        <v>0</v>
      </c>
    </row>
    <row r="59" spans="1:9" ht="15">
      <c r="A59" s="14"/>
      <c r="B59" s="14"/>
      <c r="C59" s="28"/>
      <c r="D59" s="28"/>
      <c r="E59" s="28"/>
      <c r="F59" s="28"/>
      <c r="G59" s="28"/>
      <c r="H59" s="28"/>
      <c r="I59" s="22">
        <f t="shared" si="2"/>
        <v>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35"/>
  <sheetViews>
    <sheetView workbookViewId="0" topLeftCell="A1">
      <pane xSplit="2" topLeftCell="C1" activePane="topRight" state="frozen"/>
      <selection pane="topLeft" activeCell="L8" sqref="L8:L12"/>
      <selection pane="topRight" activeCell="L8" sqref="L8:L12"/>
    </sheetView>
  </sheetViews>
  <sheetFormatPr defaultColWidth="9.140625" defaultRowHeight="12.75"/>
  <cols>
    <col min="2" max="2" width="27.57421875" style="0" customWidth="1"/>
    <col min="10" max="10" width="5.140625" style="160" customWidth="1"/>
    <col min="11" max="11" width="9.8515625" style="161" bestFit="1" customWidth="1"/>
    <col min="12" max="12" width="25.421875" style="0" customWidth="1"/>
    <col min="13" max="13" width="9.57421875" style="0" customWidth="1"/>
  </cols>
  <sheetData>
    <row r="1" spans="1:13" ht="36">
      <c r="A1" s="141" t="s">
        <v>0</v>
      </c>
      <c r="B1" s="142" t="s">
        <v>191</v>
      </c>
      <c r="C1" s="143" t="s">
        <v>1</v>
      </c>
      <c r="D1" s="143" t="s">
        <v>2</v>
      </c>
      <c r="E1" s="143" t="s">
        <v>3</v>
      </c>
      <c r="F1" s="143" t="s">
        <v>4</v>
      </c>
      <c r="G1" s="143" t="s">
        <v>5</v>
      </c>
      <c r="H1" s="143" t="s">
        <v>6</v>
      </c>
      <c r="I1" s="143" t="s">
        <v>7</v>
      </c>
      <c r="J1" s="144"/>
      <c r="K1" s="145"/>
      <c r="L1" s="142" t="s">
        <v>191</v>
      </c>
      <c r="M1" s="142"/>
    </row>
    <row r="2" spans="1:13" ht="18">
      <c r="A2" s="146">
        <v>303</v>
      </c>
      <c r="B2" s="146" t="str">
        <f>LOOKUP(A2,'U15 INDIV'!A$2:B$51)</f>
        <v>Ryan Stride</v>
      </c>
      <c r="C2" s="147">
        <v>23.9</v>
      </c>
      <c r="D2" s="148"/>
      <c r="E2" s="147"/>
      <c r="F2" s="147"/>
      <c r="G2" s="148"/>
      <c r="H2" s="148"/>
      <c r="I2" s="149">
        <f aca="true" t="shared" si="0" ref="I2:I22">MIN(C2:H2)</f>
        <v>23.9</v>
      </c>
      <c r="J2" s="150"/>
      <c r="K2" s="151">
        <f aca="true" t="shared" si="1" ref="K2:K22">A2</f>
        <v>303</v>
      </c>
      <c r="L2" s="149" t="str">
        <f aca="true" t="shared" si="2" ref="L2:L22">B2</f>
        <v>Ryan Stride</v>
      </c>
      <c r="M2" s="152">
        <v>40</v>
      </c>
    </row>
    <row r="3" spans="1:13" ht="18">
      <c r="A3" s="146">
        <v>301</v>
      </c>
      <c r="B3" s="146" t="str">
        <f>LOOKUP(A3,'U15 INDIV'!A$2:B$51)</f>
        <v>Joshua Newman</v>
      </c>
      <c r="C3" s="147">
        <v>24.4</v>
      </c>
      <c r="D3" s="148"/>
      <c r="E3" s="147"/>
      <c r="F3" s="147"/>
      <c r="G3" s="148"/>
      <c r="H3" s="148"/>
      <c r="I3" s="149">
        <f t="shared" si="0"/>
        <v>24.4</v>
      </c>
      <c r="J3" s="150"/>
      <c r="K3" s="151">
        <f t="shared" si="1"/>
        <v>301</v>
      </c>
      <c r="L3" s="149" t="str">
        <f t="shared" si="2"/>
        <v>Joshua Newman</v>
      </c>
      <c r="M3" s="152">
        <v>38</v>
      </c>
    </row>
    <row r="4" spans="1:13" ht="18">
      <c r="A4" s="146">
        <v>302</v>
      </c>
      <c r="B4" s="146" t="str">
        <f>LOOKUP(A4,'U15 INDIV'!A$2:B$51)</f>
        <v>Nathaniel Facey</v>
      </c>
      <c r="C4" s="147">
        <v>24.5</v>
      </c>
      <c r="D4" s="148"/>
      <c r="E4" s="147"/>
      <c r="F4" s="147"/>
      <c r="G4" s="148"/>
      <c r="H4" s="148"/>
      <c r="I4" s="149">
        <f t="shared" si="0"/>
        <v>24.5</v>
      </c>
      <c r="J4" s="150"/>
      <c r="K4" s="151">
        <f t="shared" si="1"/>
        <v>302</v>
      </c>
      <c r="L4" s="149" t="str">
        <f t="shared" si="2"/>
        <v>Nathaniel Facey</v>
      </c>
      <c r="M4" s="152">
        <v>36</v>
      </c>
    </row>
    <row r="5" spans="1:13" ht="18">
      <c r="A5" s="146">
        <v>591</v>
      </c>
      <c r="B5" s="146" t="str">
        <f>LOOKUP(A5,'U15 INDIV'!A$2:B$51)</f>
        <v>Nikita Shelyakin</v>
      </c>
      <c r="C5" s="147">
        <v>25.4</v>
      </c>
      <c r="D5" s="148"/>
      <c r="E5" s="147"/>
      <c r="F5" s="147"/>
      <c r="G5" s="148"/>
      <c r="H5" s="148"/>
      <c r="I5" s="149">
        <f t="shared" si="0"/>
        <v>25.4</v>
      </c>
      <c r="J5" s="150"/>
      <c r="K5" s="151">
        <f t="shared" si="1"/>
        <v>591</v>
      </c>
      <c r="L5" s="149" t="str">
        <f t="shared" si="2"/>
        <v>Nikita Shelyakin</v>
      </c>
      <c r="M5" s="152">
        <v>34</v>
      </c>
    </row>
    <row r="6" spans="1:13" ht="18">
      <c r="A6" s="146">
        <v>595</v>
      </c>
      <c r="B6" s="146" t="str">
        <f>LOOKUP(A6,'U15 INDIV'!A$2:B$51)</f>
        <v>Jordan Roach</v>
      </c>
      <c r="C6" s="147">
        <v>25.6</v>
      </c>
      <c r="D6" s="148"/>
      <c r="E6" s="147"/>
      <c r="F6" s="147"/>
      <c r="G6" s="148"/>
      <c r="H6" s="148"/>
      <c r="I6" s="149">
        <f t="shared" si="0"/>
        <v>25.6</v>
      </c>
      <c r="J6" s="150"/>
      <c r="K6" s="151">
        <f t="shared" si="1"/>
        <v>595</v>
      </c>
      <c r="L6" s="149" t="str">
        <f t="shared" si="2"/>
        <v>Jordan Roach</v>
      </c>
      <c r="M6" s="152">
        <v>32</v>
      </c>
    </row>
    <row r="7" spans="1:13" ht="18">
      <c r="A7" s="146">
        <v>206</v>
      </c>
      <c r="B7" s="146" t="str">
        <f>LOOKUP(A7,'U15 INDIV'!A$2:B$51)</f>
        <v>Caolin Thomas</v>
      </c>
      <c r="C7" s="147">
        <v>25.9</v>
      </c>
      <c r="D7" s="148"/>
      <c r="E7" s="147"/>
      <c r="F7" s="147"/>
      <c r="G7" s="148"/>
      <c r="H7" s="148"/>
      <c r="I7" s="149">
        <f t="shared" si="0"/>
        <v>25.9</v>
      </c>
      <c r="J7" s="150"/>
      <c r="K7" s="151">
        <f t="shared" si="1"/>
        <v>206</v>
      </c>
      <c r="L7" s="149" t="str">
        <f t="shared" si="2"/>
        <v>Caolin Thomas</v>
      </c>
      <c r="M7" s="152">
        <v>30</v>
      </c>
    </row>
    <row r="8" spans="1:13" ht="18">
      <c r="A8" s="146">
        <v>645</v>
      </c>
      <c r="B8" s="146" t="str">
        <f>LOOKUP(A8,'U15 INDIV'!A$2:B$51)</f>
        <v>Bradley Free</v>
      </c>
      <c r="C8" s="147">
        <v>26</v>
      </c>
      <c r="D8" s="148"/>
      <c r="E8" s="148"/>
      <c r="F8" s="147"/>
      <c r="G8" s="148"/>
      <c r="H8" s="148"/>
      <c r="I8" s="149">
        <f t="shared" si="0"/>
        <v>26</v>
      </c>
      <c r="J8" s="150"/>
      <c r="K8" s="151">
        <f t="shared" si="1"/>
        <v>645</v>
      </c>
      <c r="L8" s="149" t="str">
        <f t="shared" si="2"/>
        <v>Bradley Free</v>
      </c>
      <c r="M8" s="152">
        <v>28</v>
      </c>
    </row>
    <row r="9" spans="1:13" ht="18">
      <c r="A9" s="146">
        <v>640</v>
      </c>
      <c r="B9" s="146" t="str">
        <f>LOOKUP(A9,'U15 INDIV'!A$2:B$51)</f>
        <v>Rob Watson</v>
      </c>
      <c r="C9" s="147">
        <v>26.2</v>
      </c>
      <c r="D9" s="148"/>
      <c r="E9" s="148"/>
      <c r="F9" s="147"/>
      <c r="G9" s="148"/>
      <c r="H9" s="148"/>
      <c r="I9" s="149">
        <f t="shared" si="0"/>
        <v>26.2</v>
      </c>
      <c r="J9" s="150"/>
      <c r="K9" s="151">
        <f t="shared" si="1"/>
        <v>640</v>
      </c>
      <c r="L9" s="149" t="str">
        <f t="shared" si="2"/>
        <v>Rob Watson</v>
      </c>
      <c r="M9" s="152">
        <v>26</v>
      </c>
    </row>
    <row r="10" spans="1:13" ht="18">
      <c r="A10" s="146">
        <v>453</v>
      </c>
      <c r="B10" s="146" t="str">
        <f>LOOKUP(A10,'U15 INDIV'!A$2:B$51)</f>
        <v>Shane Tickle</v>
      </c>
      <c r="C10" s="147">
        <v>26.4</v>
      </c>
      <c r="D10" s="148"/>
      <c r="E10" s="148"/>
      <c r="F10" s="147"/>
      <c r="G10" s="148"/>
      <c r="H10" s="148"/>
      <c r="I10" s="149">
        <f t="shared" si="0"/>
        <v>26.4</v>
      </c>
      <c r="J10" s="150"/>
      <c r="K10" s="151">
        <f t="shared" si="1"/>
        <v>453</v>
      </c>
      <c r="L10" s="149" t="str">
        <f t="shared" si="2"/>
        <v>Shane Tickle</v>
      </c>
      <c r="M10" s="152">
        <v>24</v>
      </c>
    </row>
    <row r="11" spans="1:13" ht="18">
      <c r="A11" s="146">
        <v>596</v>
      </c>
      <c r="B11" s="146" t="str">
        <f>LOOKUP(A11,'U15 INDIV'!A$2:B$51)</f>
        <v>Nathan Christian</v>
      </c>
      <c r="C11" s="147">
        <v>26.6</v>
      </c>
      <c r="D11" s="147"/>
      <c r="E11" s="148"/>
      <c r="F11" s="147"/>
      <c r="G11" s="148"/>
      <c r="H11" s="148"/>
      <c r="I11" s="149">
        <f t="shared" si="0"/>
        <v>26.6</v>
      </c>
      <c r="J11" s="150"/>
      <c r="K11" s="151">
        <f t="shared" si="1"/>
        <v>596</v>
      </c>
      <c r="L11" s="149" t="str">
        <f t="shared" si="2"/>
        <v>Nathan Christian</v>
      </c>
      <c r="M11" s="152">
        <v>22</v>
      </c>
    </row>
    <row r="12" spans="1:13" ht="18">
      <c r="A12" s="146">
        <v>643</v>
      </c>
      <c r="B12" s="146" t="str">
        <f>LOOKUP(A12,'U15 INDIV'!A$2:B$51)</f>
        <v>Joe Ferrari</v>
      </c>
      <c r="C12" s="147">
        <v>26.7</v>
      </c>
      <c r="D12" s="148"/>
      <c r="E12" s="148"/>
      <c r="F12" s="147"/>
      <c r="G12" s="148"/>
      <c r="H12" s="148"/>
      <c r="I12" s="149">
        <f t="shared" si="0"/>
        <v>26.7</v>
      </c>
      <c r="J12" s="150"/>
      <c r="K12" s="151">
        <f t="shared" si="1"/>
        <v>643</v>
      </c>
      <c r="L12" s="149" t="str">
        <f t="shared" si="2"/>
        <v>Joe Ferrari</v>
      </c>
      <c r="M12" s="152">
        <v>20</v>
      </c>
    </row>
    <row r="13" spans="1:13" ht="18">
      <c r="A13" s="146" t="s">
        <v>15</v>
      </c>
      <c r="B13" s="146" t="e">
        <f>LOOKUP(A13,'U15 INDIV'!A$2:B$51)</f>
        <v>#N/A</v>
      </c>
      <c r="C13" s="147"/>
      <c r="D13" s="148"/>
      <c r="E13" s="148"/>
      <c r="F13" s="147"/>
      <c r="G13" s="148"/>
      <c r="H13" s="148"/>
      <c r="I13" s="149">
        <f t="shared" si="0"/>
        <v>0</v>
      </c>
      <c r="J13" s="150"/>
      <c r="K13" s="151" t="str">
        <f t="shared" si="1"/>
        <v> </v>
      </c>
      <c r="L13" s="150" t="e">
        <f t="shared" si="2"/>
        <v>#N/A</v>
      </c>
      <c r="M13" s="152">
        <v>18</v>
      </c>
    </row>
    <row r="14" spans="1:13" ht="18">
      <c r="A14" s="146" t="s">
        <v>15</v>
      </c>
      <c r="B14" s="146" t="e">
        <f>LOOKUP(A14,'U15 INDIV'!A$2:B$51)</f>
        <v>#N/A</v>
      </c>
      <c r="C14" s="147"/>
      <c r="D14" s="147"/>
      <c r="E14" s="147"/>
      <c r="F14" s="147"/>
      <c r="G14" s="147"/>
      <c r="H14" s="147"/>
      <c r="I14" s="149">
        <f t="shared" si="0"/>
        <v>0</v>
      </c>
      <c r="J14" s="150"/>
      <c r="K14" s="151" t="str">
        <f t="shared" si="1"/>
        <v> </v>
      </c>
      <c r="L14" s="150" t="e">
        <f t="shared" si="2"/>
        <v>#N/A</v>
      </c>
      <c r="M14" s="152">
        <v>16</v>
      </c>
    </row>
    <row r="15" spans="1:13" ht="18">
      <c r="A15" s="146"/>
      <c r="B15" s="146" t="e">
        <f>LOOKUP(A15,'U15 INDIV'!A$2:B$51)</f>
        <v>#N/A</v>
      </c>
      <c r="C15" s="147"/>
      <c r="D15" s="147"/>
      <c r="E15" s="148"/>
      <c r="F15" s="147"/>
      <c r="G15" s="148"/>
      <c r="H15" s="148"/>
      <c r="I15" s="149">
        <f t="shared" si="0"/>
        <v>0</v>
      </c>
      <c r="J15" s="150"/>
      <c r="K15" s="151">
        <f t="shared" si="1"/>
        <v>0</v>
      </c>
      <c r="L15" s="150" t="e">
        <f t="shared" si="2"/>
        <v>#N/A</v>
      </c>
      <c r="M15" s="152">
        <v>14</v>
      </c>
    </row>
    <row r="16" spans="1:13" ht="18">
      <c r="A16" s="146"/>
      <c r="B16" s="146" t="e">
        <f>LOOKUP(A16,'U15 INDIV'!A$2:B$51)</f>
        <v>#N/A</v>
      </c>
      <c r="C16" s="147"/>
      <c r="D16" s="148"/>
      <c r="E16" s="148"/>
      <c r="F16" s="148"/>
      <c r="G16" s="148"/>
      <c r="H16" s="148"/>
      <c r="I16" s="149">
        <f t="shared" si="0"/>
        <v>0</v>
      </c>
      <c r="J16" s="150"/>
      <c r="K16" s="151">
        <f t="shared" si="1"/>
        <v>0</v>
      </c>
      <c r="L16" s="150" t="e">
        <f t="shared" si="2"/>
        <v>#N/A</v>
      </c>
      <c r="M16" s="152">
        <v>12</v>
      </c>
    </row>
    <row r="17" spans="1:13" ht="18">
      <c r="A17" s="146"/>
      <c r="B17" s="146" t="e">
        <f>LOOKUP(A17,'U15 INDIV'!A$2:B$51)</f>
        <v>#N/A</v>
      </c>
      <c r="C17" s="147"/>
      <c r="D17" s="148"/>
      <c r="E17" s="148"/>
      <c r="F17" s="147"/>
      <c r="G17" s="148"/>
      <c r="H17" s="148"/>
      <c r="I17" s="149">
        <f t="shared" si="0"/>
        <v>0</v>
      </c>
      <c r="J17" s="150"/>
      <c r="K17" s="151">
        <f t="shared" si="1"/>
        <v>0</v>
      </c>
      <c r="L17" s="150" t="e">
        <f t="shared" si="2"/>
        <v>#N/A</v>
      </c>
      <c r="M17" s="152">
        <v>10</v>
      </c>
    </row>
    <row r="18" spans="1:13" ht="18">
      <c r="A18" s="146"/>
      <c r="B18" s="146" t="e">
        <f>LOOKUP(A18,'U15 INDIV'!A$2:B$51)</f>
        <v>#N/A</v>
      </c>
      <c r="C18" s="148"/>
      <c r="D18" s="148"/>
      <c r="E18" s="148"/>
      <c r="F18" s="148"/>
      <c r="G18" s="148"/>
      <c r="H18" s="148"/>
      <c r="I18" s="149">
        <f t="shared" si="0"/>
        <v>0</v>
      </c>
      <c r="J18" s="150"/>
      <c r="K18" s="151">
        <f t="shared" si="1"/>
        <v>0</v>
      </c>
      <c r="L18" s="150" t="e">
        <f t="shared" si="2"/>
        <v>#N/A</v>
      </c>
      <c r="M18" s="152">
        <v>8</v>
      </c>
    </row>
    <row r="19" spans="1:13" ht="18">
      <c r="A19" s="146"/>
      <c r="B19" s="146" t="e">
        <f>LOOKUP(A19,'U15 INDIV'!A$2:B$51)</f>
        <v>#N/A</v>
      </c>
      <c r="C19" s="147"/>
      <c r="D19" s="148"/>
      <c r="E19" s="148"/>
      <c r="F19" s="148"/>
      <c r="G19" s="148"/>
      <c r="H19" s="148"/>
      <c r="I19" s="149">
        <f t="shared" si="0"/>
        <v>0</v>
      </c>
      <c r="J19" s="150"/>
      <c r="K19" s="151">
        <f t="shared" si="1"/>
        <v>0</v>
      </c>
      <c r="L19" s="150" t="e">
        <f t="shared" si="2"/>
        <v>#N/A</v>
      </c>
      <c r="M19" s="152">
        <v>6</v>
      </c>
    </row>
    <row r="20" spans="1:13" ht="18">
      <c r="A20" s="146"/>
      <c r="B20" s="146" t="e">
        <f>LOOKUP(A20,'U15 INDIV'!A$2:B$51)</f>
        <v>#N/A</v>
      </c>
      <c r="C20" s="147"/>
      <c r="D20" s="148"/>
      <c r="E20" s="148"/>
      <c r="F20" s="147"/>
      <c r="G20" s="148"/>
      <c r="H20" s="148"/>
      <c r="I20" s="149">
        <f t="shared" si="0"/>
        <v>0</v>
      </c>
      <c r="J20" s="150"/>
      <c r="K20" s="151">
        <f t="shared" si="1"/>
        <v>0</v>
      </c>
      <c r="L20" s="150" t="e">
        <f t="shared" si="2"/>
        <v>#N/A</v>
      </c>
      <c r="M20" s="152">
        <v>4</v>
      </c>
    </row>
    <row r="21" spans="1:13" ht="18">
      <c r="A21" s="153"/>
      <c r="B21" s="146" t="e">
        <f>LOOKUP(A21,'U15 INDIV'!A$2:B$51)</f>
        <v>#N/A</v>
      </c>
      <c r="C21" s="147"/>
      <c r="D21" s="148"/>
      <c r="E21" s="148"/>
      <c r="F21" s="147"/>
      <c r="G21" s="148"/>
      <c r="H21" s="148"/>
      <c r="I21" s="149">
        <f t="shared" si="0"/>
        <v>0</v>
      </c>
      <c r="J21" s="150"/>
      <c r="K21" s="151">
        <f t="shared" si="1"/>
        <v>0</v>
      </c>
      <c r="L21" s="150" t="e">
        <f t="shared" si="2"/>
        <v>#N/A</v>
      </c>
      <c r="M21" s="152">
        <v>2</v>
      </c>
    </row>
    <row r="22" spans="1:13" ht="18">
      <c r="A22" s="153"/>
      <c r="B22" s="146" t="e">
        <f>LOOKUP(A22,'U15 INDIV'!A$2:B$51)</f>
        <v>#N/A</v>
      </c>
      <c r="C22" s="147"/>
      <c r="D22" s="148"/>
      <c r="E22" s="148"/>
      <c r="F22" s="147"/>
      <c r="G22" s="148"/>
      <c r="H22" s="148"/>
      <c r="I22" s="149">
        <f t="shared" si="0"/>
        <v>0</v>
      </c>
      <c r="J22" s="150"/>
      <c r="K22" s="151">
        <f t="shared" si="1"/>
        <v>0</v>
      </c>
      <c r="L22" s="150" t="e">
        <f t="shared" si="2"/>
        <v>#N/A</v>
      </c>
      <c r="M22" s="152">
        <v>0</v>
      </c>
    </row>
    <row r="23" spans="10:11" s="154" customFormat="1" ht="18">
      <c r="J23" s="155"/>
      <c r="K23" s="156"/>
    </row>
    <row r="24" spans="1:12" s="154" customFormat="1" ht="18">
      <c r="A24" s="157">
        <v>1</v>
      </c>
      <c r="B24" s="157" t="s">
        <v>192</v>
      </c>
      <c r="J24" s="155"/>
      <c r="K24" s="156"/>
      <c r="L24" s="158" t="s">
        <v>193</v>
      </c>
    </row>
    <row r="25" spans="1:12" s="154" customFormat="1" ht="18">
      <c r="A25" s="157">
        <v>2</v>
      </c>
      <c r="B25" s="157" t="s">
        <v>194</v>
      </c>
      <c r="J25" s="155"/>
      <c r="K25" s="156"/>
      <c r="L25" s="158" t="s">
        <v>195</v>
      </c>
    </row>
    <row r="26" spans="1:12" s="154" customFormat="1" ht="18">
      <c r="A26" s="157">
        <v>3</v>
      </c>
      <c r="B26" s="157" t="s">
        <v>196</v>
      </c>
      <c r="J26" s="155"/>
      <c r="K26" s="156"/>
      <c r="L26" s="158" t="s">
        <v>197</v>
      </c>
    </row>
    <row r="27" spans="1:11" s="154" customFormat="1" ht="18">
      <c r="A27" s="157">
        <v>4</v>
      </c>
      <c r="B27" s="157" t="s">
        <v>198</v>
      </c>
      <c r="J27" s="155"/>
      <c r="K27" s="156"/>
    </row>
    <row r="28" spans="2:11" s="154" customFormat="1" ht="18">
      <c r="B28" s="159" t="s">
        <v>199</v>
      </c>
      <c r="J28" s="155"/>
      <c r="K28" s="156"/>
    </row>
    <row r="29" spans="10:11" s="154" customFormat="1" ht="18">
      <c r="J29" s="155"/>
      <c r="K29" s="156"/>
    </row>
    <row r="30" spans="10:11" s="154" customFormat="1" ht="18">
      <c r="J30" s="155"/>
      <c r="K30" s="156"/>
    </row>
    <row r="31" spans="10:11" s="154" customFormat="1" ht="18">
      <c r="J31" s="155"/>
      <c r="K31" s="156"/>
    </row>
    <row r="32" spans="10:11" s="154" customFormat="1" ht="18">
      <c r="J32" s="155"/>
      <c r="K32" s="156"/>
    </row>
    <row r="33" spans="10:11" s="154" customFormat="1" ht="18">
      <c r="J33" s="155"/>
      <c r="K33" s="156"/>
    </row>
    <row r="34" spans="10:11" s="154" customFormat="1" ht="18">
      <c r="J34" s="155"/>
      <c r="K34" s="156"/>
    </row>
    <row r="35" spans="10:11" s="154" customFormat="1" ht="18">
      <c r="J35" s="155"/>
      <c r="K35" s="156"/>
    </row>
  </sheetData>
  <printOptions/>
  <pageMargins left="0.75" right="0.75" top="1" bottom="1" header="0.5" footer="0.5"/>
  <pageSetup fitToHeight="1" fitToWidth="1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M35"/>
  <sheetViews>
    <sheetView workbookViewId="0" topLeftCell="A1">
      <selection activeCell="L8" sqref="L8:L12"/>
    </sheetView>
  </sheetViews>
  <sheetFormatPr defaultColWidth="9.140625" defaultRowHeight="12.75"/>
  <cols>
    <col min="2" max="2" width="28.140625" style="0" customWidth="1"/>
    <col min="10" max="10" width="4.7109375" style="160" customWidth="1"/>
    <col min="11" max="11" width="9.8515625" style="161" bestFit="1" customWidth="1"/>
    <col min="12" max="12" width="25.421875" style="0" customWidth="1"/>
    <col min="13" max="13" width="9.57421875" style="0" customWidth="1"/>
  </cols>
  <sheetData>
    <row r="1" spans="1:13" ht="36">
      <c r="A1" s="141" t="s">
        <v>0</v>
      </c>
      <c r="B1" s="142" t="s">
        <v>200</v>
      </c>
      <c r="C1" s="143" t="s">
        <v>1</v>
      </c>
      <c r="D1" s="143" t="s">
        <v>2</v>
      </c>
      <c r="E1" s="143" t="s">
        <v>3</v>
      </c>
      <c r="F1" s="143" t="s">
        <v>4</v>
      </c>
      <c r="G1" s="143" t="s">
        <v>5</v>
      </c>
      <c r="H1" s="143" t="s">
        <v>6</v>
      </c>
      <c r="I1" s="143" t="s">
        <v>7</v>
      </c>
      <c r="J1" s="144"/>
      <c r="K1" s="145"/>
      <c r="L1" s="142" t="s">
        <v>200</v>
      </c>
      <c r="M1" s="142"/>
    </row>
    <row r="2" spans="1:13" s="169" customFormat="1" ht="23.25" customHeight="1">
      <c r="A2" s="85">
        <v>304</v>
      </c>
      <c r="B2" s="85" t="str">
        <f>LOOKUP(A2,'U15 INDIV'!A$2:B$51)</f>
        <v>Jake Porter</v>
      </c>
      <c r="C2" s="162">
        <v>50.5</v>
      </c>
      <c r="D2" s="163"/>
      <c r="E2" s="163"/>
      <c r="F2" s="164"/>
      <c r="G2" s="163"/>
      <c r="H2" s="163"/>
      <c r="I2" s="165">
        <f aca="true" t="shared" si="0" ref="I2:I22">MIN(C2:H2)</f>
        <v>50.5</v>
      </c>
      <c r="J2" s="166"/>
      <c r="K2" s="167">
        <f aca="true" t="shared" si="1" ref="K2:K22">A2</f>
        <v>304</v>
      </c>
      <c r="L2" s="165" t="str">
        <f aca="true" t="shared" si="2" ref="L2:L22">B2</f>
        <v>Jake Porter</v>
      </c>
      <c r="M2" s="168">
        <v>40</v>
      </c>
    </row>
    <row r="3" spans="1:13" ht="18">
      <c r="A3" s="85">
        <v>593</v>
      </c>
      <c r="B3" s="85" t="str">
        <f>LOOKUP(A3,'U15 INDIV'!A$2:B$51)</f>
        <v>Stephen Parkes</v>
      </c>
      <c r="C3" s="162">
        <v>50.6</v>
      </c>
      <c r="D3" s="170"/>
      <c r="E3" s="170"/>
      <c r="F3" s="162"/>
      <c r="G3" s="170"/>
      <c r="H3" s="170"/>
      <c r="I3" s="149">
        <f t="shared" si="0"/>
        <v>50.6</v>
      </c>
      <c r="J3" s="150"/>
      <c r="K3" s="151">
        <f t="shared" si="1"/>
        <v>593</v>
      </c>
      <c r="L3" s="149" t="str">
        <f t="shared" si="2"/>
        <v>Stephen Parkes</v>
      </c>
      <c r="M3" s="152">
        <v>38</v>
      </c>
    </row>
    <row r="4" spans="1:13" ht="18">
      <c r="A4" s="85">
        <v>594</v>
      </c>
      <c r="B4" s="85" t="str">
        <f>LOOKUP(A4,'U15 INDIV'!A$2:B$51)</f>
        <v>Luke Roughley</v>
      </c>
      <c r="C4" s="162">
        <v>50.6</v>
      </c>
      <c r="D4" s="170"/>
      <c r="E4" s="170"/>
      <c r="F4" s="162"/>
      <c r="G4" s="170"/>
      <c r="H4" s="170"/>
      <c r="I4" s="149">
        <f t="shared" si="0"/>
        <v>50.6</v>
      </c>
      <c r="J4" s="150"/>
      <c r="K4" s="151">
        <f t="shared" si="1"/>
        <v>594</v>
      </c>
      <c r="L4" s="149" t="str">
        <f t="shared" si="2"/>
        <v>Luke Roughley</v>
      </c>
      <c r="M4" s="152">
        <v>36</v>
      </c>
    </row>
    <row r="5" spans="1:13" ht="18">
      <c r="A5" s="85">
        <v>175</v>
      </c>
      <c r="B5" s="85" t="str">
        <f>LOOKUP(A5,'U15 INDIV'!A$2:B$51)</f>
        <v>James Attebery</v>
      </c>
      <c r="C5" s="162">
        <v>51</v>
      </c>
      <c r="D5" s="170"/>
      <c r="E5" s="170"/>
      <c r="F5" s="162"/>
      <c r="G5" s="170"/>
      <c r="H5" s="170"/>
      <c r="I5" s="149">
        <f t="shared" si="0"/>
        <v>51</v>
      </c>
      <c r="J5" s="150"/>
      <c r="K5" s="151">
        <f t="shared" si="1"/>
        <v>175</v>
      </c>
      <c r="L5" s="149" t="str">
        <f t="shared" si="2"/>
        <v>James Attebery</v>
      </c>
      <c r="M5" s="152">
        <v>34</v>
      </c>
    </row>
    <row r="6" spans="1:13" ht="18">
      <c r="A6" s="85">
        <v>641</v>
      </c>
      <c r="B6" s="85" t="str">
        <f>LOOKUP(A6,'U15 INDIV'!A$2:B$51)</f>
        <v>Alex May</v>
      </c>
      <c r="C6" s="162">
        <v>51.1</v>
      </c>
      <c r="D6" s="170"/>
      <c r="E6" s="170"/>
      <c r="F6" s="162"/>
      <c r="G6" s="170"/>
      <c r="H6" s="170"/>
      <c r="I6" s="149">
        <f t="shared" si="0"/>
        <v>51.1</v>
      </c>
      <c r="J6" s="150"/>
      <c r="K6" s="151">
        <f t="shared" si="1"/>
        <v>641</v>
      </c>
      <c r="L6" s="149" t="str">
        <f t="shared" si="2"/>
        <v>Alex May</v>
      </c>
      <c r="M6" s="152">
        <v>32</v>
      </c>
    </row>
    <row r="7" spans="1:13" ht="18">
      <c r="A7" s="171">
        <v>306</v>
      </c>
      <c r="B7" s="172" t="str">
        <f>LOOKUP(A7,'U15 INDIV'!A$2:B$51)</f>
        <v>Jose Martin-Fullerton</v>
      </c>
      <c r="C7" s="164">
        <v>52.7</v>
      </c>
      <c r="D7" s="170"/>
      <c r="E7" s="170"/>
      <c r="F7" s="162"/>
      <c r="G7" s="170"/>
      <c r="H7" s="170"/>
      <c r="I7" s="149">
        <f t="shared" si="0"/>
        <v>52.7</v>
      </c>
      <c r="J7" s="150"/>
      <c r="K7" s="151">
        <f t="shared" si="1"/>
        <v>306</v>
      </c>
      <c r="L7" s="173" t="str">
        <f t="shared" si="2"/>
        <v>Jose Martin-Fullerton</v>
      </c>
      <c r="M7" s="152">
        <v>30</v>
      </c>
    </row>
    <row r="8" spans="1:13" ht="18">
      <c r="A8" s="85">
        <v>305</v>
      </c>
      <c r="B8" s="85" t="str">
        <f>LOOKUP(A8,'U15 INDIV'!A$2:B$51)</f>
        <v>Luke Morbey</v>
      </c>
      <c r="C8" s="162">
        <v>53</v>
      </c>
      <c r="D8" s="170"/>
      <c r="E8" s="170"/>
      <c r="F8" s="162"/>
      <c r="G8" s="170"/>
      <c r="H8" s="170"/>
      <c r="I8" s="149">
        <f t="shared" si="0"/>
        <v>53</v>
      </c>
      <c r="J8" s="150"/>
      <c r="K8" s="151">
        <f t="shared" si="1"/>
        <v>305</v>
      </c>
      <c r="L8" s="149" t="str">
        <f t="shared" si="2"/>
        <v>Luke Morbey</v>
      </c>
      <c r="M8" s="152">
        <v>28</v>
      </c>
    </row>
    <row r="9" spans="1:13" ht="18">
      <c r="A9" s="85">
        <v>176</v>
      </c>
      <c r="B9" s="85" t="str">
        <f>LOOKUP(A9,'U15 INDIV'!A$2:B$51)</f>
        <v>Stuart McCaw</v>
      </c>
      <c r="C9" s="162">
        <v>54.1</v>
      </c>
      <c r="D9" s="170"/>
      <c r="E9" s="170"/>
      <c r="F9" s="162"/>
      <c r="G9" s="170"/>
      <c r="H9" s="170"/>
      <c r="I9" s="149">
        <f t="shared" si="0"/>
        <v>54.1</v>
      </c>
      <c r="J9" s="150"/>
      <c r="K9" s="151">
        <f t="shared" si="1"/>
        <v>176</v>
      </c>
      <c r="L9" s="149" t="str">
        <f t="shared" si="2"/>
        <v>Stuart McCaw</v>
      </c>
      <c r="M9" s="152">
        <v>26</v>
      </c>
    </row>
    <row r="10" spans="1:13" ht="18">
      <c r="A10" s="85">
        <v>590</v>
      </c>
      <c r="B10" s="85" t="str">
        <f>LOOKUP(A10,'U15 INDIV'!A$2:B$51)</f>
        <v>Matthew  Browne</v>
      </c>
      <c r="C10" s="162">
        <v>54.5</v>
      </c>
      <c r="D10" s="170"/>
      <c r="E10" s="170"/>
      <c r="F10" s="162"/>
      <c r="G10" s="170"/>
      <c r="H10" s="170"/>
      <c r="I10" s="149">
        <f t="shared" si="0"/>
        <v>54.5</v>
      </c>
      <c r="J10" s="150"/>
      <c r="K10" s="151">
        <f t="shared" si="1"/>
        <v>590</v>
      </c>
      <c r="L10" s="149" t="str">
        <f t="shared" si="2"/>
        <v>Matthew  Browne</v>
      </c>
      <c r="M10" s="152">
        <v>24</v>
      </c>
    </row>
    <row r="11" spans="1:13" ht="18">
      <c r="A11" s="85">
        <v>644</v>
      </c>
      <c r="B11" s="85" t="str">
        <f>LOOKUP(A11,'U15 INDIV'!A$2:B$51)</f>
        <v>Oliver Buckle</v>
      </c>
      <c r="C11" s="162">
        <v>55.4</v>
      </c>
      <c r="D11" s="162"/>
      <c r="E11" s="170"/>
      <c r="F11" s="162"/>
      <c r="G11" s="170"/>
      <c r="H11" s="170"/>
      <c r="I11" s="149">
        <f t="shared" si="0"/>
        <v>55.4</v>
      </c>
      <c r="J11" s="150"/>
      <c r="K11" s="151">
        <f t="shared" si="1"/>
        <v>644</v>
      </c>
      <c r="L11" s="149" t="str">
        <f t="shared" si="2"/>
        <v>Oliver Buckle</v>
      </c>
      <c r="M11" s="152">
        <v>22</v>
      </c>
    </row>
    <row r="12" spans="1:13" ht="18">
      <c r="A12" s="85">
        <v>177</v>
      </c>
      <c r="B12" s="85" t="str">
        <f>LOOKUP(A12,'U15 INDIV'!A$2:B$51)</f>
        <v>Jamie Sporcic</v>
      </c>
      <c r="C12" s="162">
        <v>56.4</v>
      </c>
      <c r="D12" s="170"/>
      <c r="E12" s="170"/>
      <c r="F12" s="162"/>
      <c r="G12" s="170"/>
      <c r="H12" s="170"/>
      <c r="I12" s="149">
        <f t="shared" si="0"/>
        <v>56.4</v>
      </c>
      <c r="J12" s="150"/>
      <c r="K12" s="151">
        <f t="shared" si="1"/>
        <v>177</v>
      </c>
      <c r="L12" s="149" t="str">
        <f t="shared" si="2"/>
        <v>Jamie Sporcic</v>
      </c>
      <c r="M12" s="152">
        <v>20</v>
      </c>
    </row>
    <row r="13" spans="1:13" ht="18">
      <c r="A13" s="85"/>
      <c r="B13" s="85" t="e">
        <f>LOOKUP(A13,'U15 INDIV'!A$2:B$51)</f>
        <v>#N/A</v>
      </c>
      <c r="C13" s="162"/>
      <c r="D13" s="170"/>
      <c r="E13" s="170"/>
      <c r="F13" s="162"/>
      <c r="G13" s="170"/>
      <c r="H13" s="170"/>
      <c r="I13" s="149">
        <f t="shared" si="0"/>
        <v>0</v>
      </c>
      <c r="J13" s="150"/>
      <c r="K13" s="151">
        <f t="shared" si="1"/>
        <v>0</v>
      </c>
      <c r="L13" s="150" t="e">
        <f t="shared" si="2"/>
        <v>#N/A</v>
      </c>
      <c r="M13" s="152">
        <v>18</v>
      </c>
    </row>
    <row r="14" spans="1:13" ht="18">
      <c r="A14" s="85"/>
      <c r="B14" s="85" t="e">
        <f>LOOKUP(A14,'U15 INDIV'!A$2:B$51)</f>
        <v>#N/A</v>
      </c>
      <c r="C14" s="162"/>
      <c r="D14" s="162"/>
      <c r="E14" s="162"/>
      <c r="F14" s="162"/>
      <c r="G14" s="162"/>
      <c r="H14" s="162"/>
      <c r="I14" s="149">
        <f t="shared" si="0"/>
        <v>0</v>
      </c>
      <c r="J14" s="150"/>
      <c r="K14" s="151">
        <f t="shared" si="1"/>
        <v>0</v>
      </c>
      <c r="L14" s="150" t="e">
        <f t="shared" si="2"/>
        <v>#N/A</v>
      </c>
      <c r="M14" s="152">
        <v>16</v>
      </c>
    </row>
    <row r="15" spans="1:13" ht="18">
      <c r="A15" s="85"/>
      <c r="B15" s="85" t="e">
        <f>LOOKUP(A15,'U15 INDIV'!A$2:B$51)</f>
        <v>#N/A</v>
      </c>
      <c r="C15" s="162"/>
      <c r="D15" s="162"/>
      <c r="E15" s="170"/>
      <c r="F15" s="162"/>
      <c r="G15" s="170"/>
      <c r="H15" s="170"/>
      <c r="I15" s="149">
        <f t="shared" si="0"/>
        <v>0</v>
      </c>
      <c r="J15" s="150"/>
      <c r="K15" s="151">
        <f t="shared" si="1"/>
        <v>0</v>
      </c>
      <c r="L15" s="150" t="e">
        <f t="shared" si="2"/>
        <v>#N/A</v>
      </c>
      <c r="M15" s="152">
        <v>14</v>
      </c>
    </row>
    <row r="16" spans="1:13" ht="18">
      <c r="A16" s="85"/>
      <c r="B16" s="85" t="e">
        <f>LOOKUP(A16,'U15 INDIV'!A$2:B$51)</f>
        <v>#N/A</v>
      </c>
      <c r="C16" s="162"/>
      <c r="D16" s="170"/>
      <c r="E16" s="170"/>
      <c r="F16" s="170"/>
      <c r="G16" s="170"/>
      <c r="H16" s="170"/>
      <c r="I16" s="149">
        <f t="shared" si="0"/>
        <v>0</v>
      </c>
      <c r="J16" s="150"/>
      <c r="K16" s="151">
        <f t="shared" si="1"/>
        <v>0</v>
      </c>
      <c r="L16" s="150" t="e">
        <f t="shared" si="2"/>
        <v>#N/A</v>
      </c>
      <c r="M16" s="152">
        <v>12</v>
      </c>
    </row>
    <row r="17" spans="1:13" ht="18">
      <c r="A17" s="85"/>
      <c r="B17" s="85" t="e">
        <f>LOOKUP(A17,'U15 INDIV'!A$2:B$51)</f>
        <v>#N/A</v>
      </c>
      <c r="C17" s="162"/>
      <c r="D17" s="170"/>
      <c r="E17" s="170"/>
      <c r="F17" s="162"/>
      <c r="G17" s="170"/>
      <c r="H17" s="170"/>
      <c r="I17" s="149">
        <f t="shared" si="0"/>
        <v>0</v>
      </c>
      <c r="J17" s="150"/>
      <c r="K17" s="151">
        <f t="shared" si="1"/>
        <v>0</v>
      </c>
      <c r="L17" s="150" t="e">
        <f t="shared" si="2"/>
        <v>#N/A</v>
      </c>
      <c r="M17" s="152">
        <v>10</v>
      </c>
    </row>
    <row r="18" spans="1:13" ht="18">
      <c r="A18" s="85"/>
      <c r="B18" s="85" t="e">
        <f>LOOKUP(A18,'U15 INDIV'!A$2:B$51)</f>
        <v>#N/A</v>
      </c>
      <c r="C18" s="170"/>
      <c r="D18" s="170"/>
      <c r="E18" s="170"/>
      <c r="F18" s="170"/>
      <c r="G18" s="170"/>
      <c r="H18" s="170"/>
      <c r="I18" s="149">
        <f t="shared" si="0"/>
        <v>0</v>
      </c>
      <c r="J18" s="150"/>
      <c r="K18" s="151">
        <f t="shared" si="1"/>
        <v>0</v>
      </c>
      <c r="L18" s="150" t="e">
        <f t="shared" si="2"/>
        <v>#N/A</v>
      </c>
      <c r="M18" s="152">
        <v>8</v>
      </c>
    </row>
    <row r="19" spans="1:13" ht="18">
      <c r="A19" s="85"/>
      <c r="B19" s="85" t="e">
        <f>LOOKUP(A19,'U15 INDIV'!A$2:B$51)</f>
        <v>#N/A</v>
      </c>
      <c r="C19" s="162"/>
      <c r="D19" s="170"/>
      <c r="E19" s="170"/>
      <c r="F19" s="170"/>
      <c r="G19" s="170"/>
      <c r="H19" s="170"/>
      <c r="I19" s="149">
        <f t="shared" si="0"/>
        <v>0</v>
      </c>
      <c r="J19" s="150"/>
      <c r="K19" s="151">
        <f t="shared" si="1"/>
        <v>0</v>
      </c>
      <c r="L19" s="150" t="e">
        <f t="shared" si="2"/>
        <v>#N/A</v>
      </c>
      <c r="M19" s="152">
        <v>6</v>
      </c>
    </row>
    <row r="20" spans="1:13" ht="18">
      <c r="A20" s="85"/>
      <c r="B20" s="85" t="e">
        <f>LOOKUP(A20,'U15 INDIV'!A$2:B$51)</f>
        <v>#N/A</v>
      </c>
      <c r="C20" s="162"/>
      <c r="D20" s="170"/>
      <c r="E20" s="170"/>
      <c r="F20" s="162"/>
      <c r="G20" s="170"/>
      <c r="H20" s="170"/>
      <c r="I20" s="149">
        <f t="shared" si="0"/>
        <v>0</v>
      </c>
      <c r="J20" s="150"/>
      <c r="K20" s="151">
        <f t="shared" si="1"/>
        <v>0</v>
      </c>
      <c r="L20" s="150" t="e">
        <f t="shared" si="2"/>
        <v>#N/A</v>
      </c>
      <c r="M20" s="152">
        <v>4</v>
      </c>
    </row>
    <row r="21" spans="1:13" ht="18">
      <c r="A21" s="174"/>
      <c r="B21" s="85" t="e">
        <f>LOOKUP(A21,'U15 INDIV'!A$2:B$51)</f>
        <v>#N/A</v>
      </c>
      <c r="C21" s="162"/>
      <c r="D21" s="170"/>
      <c r="E21" s="170"/>
      <c r="F21" s="162"/>
      <c r="G21" s="170"/>
      <c r="H21" s="170"/>
      <c r="I21" s="149">
        <f t="shared" si="0"/>
        <v>0</v>
      </c>
      <c r="J21" s="150"/>
      <c r="K21" s="151">
        <f t="shared" si="1"/>
        <v>0</v>
      </c>
      <c r="L21" s="150" t="e">
        <f t="shared" si="2"/>
        <v>#N/A</v>
      </c>
      <c r="M21" s="152">
        <v>2</v>
      </c>
    </row>
    <row r="22" spans="1:13" ht="18">
      <c r="A22" s="174"/>
      <c r="B22" s="85" t="e">
        <f>LOOKUP(A22,'U15 INDIV'!A$2:B$51)</f>
        <v>#N/A</v>
      </c>
      <c r="C22" s="162"/>
      <c r="D22" s="170"/>
      <c r="E22" s="170"/>
      <c r="F22" s="162"/>
      <c r="G22" s="170"/>
      <c r="H22" s="170"/>
      <c r="I22" s="149">
        <f t="shared" si="0"/>
        <v>0</v>
      </c>
      <c r="J22" s="150"/>
      <c r="K22" s="151">
        <f t="shared" si="1"/>
        <v>0</v>
      </c>
      <c r="L22" s="150" t="e">
        <f t="shared" si="2"/>
        <v>#N/A</v>
      </c>
      <c r="M22" s="152">
        <v>0</v>
      </c>
    </row>
    <row r="23" spans="10:11" s="154" customFormat="1" ht="18">
      <c r="J23" s="155"/>
      <c r="K23" s="156"/>
    </row>
    <row r="24" spans="1:12" s="154" customFormat="1" ht="18">
      <c r="A24" s="157">
        <v>1</v>
      </c>
      <c r="B24" s="157" t="s">
        <v>192</v>
      </c>
      <c r="J24" s="155"/>
      <c r="K24" s="156"/>
      <c r="L24" s="158" t="s">
        <v>193</v>
      </c>
    </row>
    <row r="25" spans="1:12" s="154" customFormat="1" ht="18">
      <c r="A25" s="157">
        <v>2</v>
      </c>
      <c r="B25" s="157" t="s">
        <v>194</v>
      </c>
      <c r="J25" s="155"/>
      <c r="K25" s="156"/>
      <c r="L25" s="158" t="s">
        <v>195</v>
      </c>
    </row>
    <row r="26" spans="1:12" s="154" customFormat="1" ht="18">
      <c r="A26" s="157">
        <v>3</v>
      </c>
      <c r="B26" s="157" t="s">
        <v>196</v>
      </c>
      <c r="J26" s="155"/>
      <c r="K26" s="156"/>
      <c r="L26" s="158" t="s">
        <v>197</v>
      </c>
    </row>
    <row r="27" spans="1:11" s="154" customFormat="1" ht="18">
      <c r="A27" s="157">
        <v>4</v>
      </c>
      <c r="B27" s="157" t="s">
        <v>198</v>
      </c>
      <c r="J27" s="155"/>
      <c r="K27" s="156"/>
    </row>
    <row r="28" spans="2:11" s="154" customFormat="1" ht="18">
      <c r="B28" s="159" t="s">
        <v>201</v>
      </c>
      <c r="J28" s="155"/>
      <c r="K28" s="156"/>
    </row>
    <row r="29" spans="10:11" s="154" customFormat="1" ht="18">
      <c r="J29" s="155"/>
      <c r="K29" s="156"/>
    </row>
    <row r="30" spans="10:11" s="154" customFormat="1" ht="18">
      <c r="J30" s="155"/>
      <c r="K30" s="156"/>
    </row>
    <row r="31" spans="10:11" s="154" customFormat="1" ht="18">
      <c r="J31" s="155"/>
      <c r="K31" s="156"/>
    </row>
    <row r="32" spans="10:11" s="154" customFormat="1" ht="18">
      <c r="J32" s="155"/>
      <c r="K32" s="156"/>
    </row>
    <row r="33" spans="10:11" s="154" customFormat="1" ht="18">
      <c r="J33" s="155"/>
      <c r="K33" s="156"/>
    </row>
    <row r="34" spans="10:11" s="154" customFormat="1" ht="18">
      <c r="J34" s="155"/>
      <c r="K34" s="156"/>
    </row>
    <row r="35" spans="10:11" s="154" customFormat="1" ht="18">
      <c r="J35" s="155"/>
      <c r="K35" s="156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workbookViewId="0" topLeftCell="E1">
      <selection activeCell="L8" sqref="L8:L12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9" width="9.140625" style="188" customWidth="1"/>
    <col min="10" max="10" width="5.28125" style="189" customWidth="1"/>
    <col min="11" max="11" width="9.8515625" style="161" bestFit="1" customWidth="1"/>
    <col min="12" max="12" width="27.8515625" style="0" customWidth="1"/>
    <col min="13" max="13" width="9.57421875" style="0" customWidth="1"/>
  </cols>
  <sheetData>
    <row r="1" spans="1:13" ht="36">
      <c r="A1" s="141" t="s">
        <v>0</v>
      </c>
      <c r="B1" s="142" t="s">
        <v>202</v>
      </c>
      <c r="C1" s="175" t="s">
        <v>1</v>
      </c>
      <c r="D1" s="175" t="s">
        <v>2</v>
      </c>
      <c r="E1" s="175" t="s">
        <v>3</v>
      </c>
      <c r="F1" s="175" t="s">
        <v>4</v>
      </c>
      <c r="G1" s="175" t="s">
        <v>5</v>
      </c>
      <c r="H1" s="175" t="s">
        <v>6</v>
      </c>
      <c r="I1" s="175" t="s">
        <v>7</v>
      </c>
      <c r="J1" s="176"/>
      <c r="K1" s="145"/>
      <c r="L1" s="142" t="s">
        <v>202</v>
      </c>
      <c r="M1" s="142"/>
    </row>
    <row r="2" spans="1:13" ht="18">
      <c r="A2" s="171">
        <v>306</v>
      </c>
      <c r="B2" s="172" t="str">
        <f>LOOKUP(A2,'U15 INDIV'!A$2:B$51)</f>
        <v>Jose Martin-Fullerton</v>
      </c>
      <c r="C2" s="177">
        <v>2.6</v>
      </c>
      <c r="D2" s="178"/>
      <c r="E2" s="178"/>
      <c r="F2" s="179"/>
      <c r="G2" s="178"/>
      <c r="H2" s="178"/>
      <c r="I2" s="180">
        <f aca="true" t="shared" si="0" ref="I2:I22">MIN(C2:H2)</f>
        <v>2.6</v>
      </c>
      <c r="J2" s="181"/>
      <c r="K2" s="151">
        <f aca="true" t="shared" si="1" ref="K2:K22">A2</f>
        <v>306</v>
      </c>
      <c r="L2" s="182" t="str">
        <f aca="true" t="shared" si="2" ref="L2:L22">B2</f>
        <v>Jose Martin-Fullerton</v>
      </c>
      <c r="M2" s="152">
        <v>40</v>
      </c>
    </row>
    <row r="3" spans="1:13" ht="18">
      <c r="A3" s="85">
        <v>302</v>
      </c>
      <c r="B3" s="85" t="str">
        <f>LOOKUP(A3,'U15 INDIV'!A$2:B$51)</f>
        <v>Nathaniel Facey</v>
      </c>
      <c r="C3" s="179">
        <v>2.38</v>
      </c>
      <c r="D3" s="178"/>
      <c r="E3" s="178"/>
      <c r="F3" s="179"/>
      <c r="G3" s="178"/>
      <c r="H3" s="178"/>
      <c r="I3" s="180">
        <f t="shared" si="0"/>
        <v>2.38</v>
      </c>
      <c r="J3" s="181"/>
      <c r="K3" s="151">
        <f t="shared" si="1"/>
        <v>302</v>
      </c>
      <c r="L3" s="149" t="str">
        <f t="shared" si="2"/>
        <v>Nathaniel Facey</v>
      </c>
      <c r="M3" s="152">
        <v>38</v>
      </c>
    </row>
    <row r="4" spans="1:13" s="169" customFormat="1" ht="18">
      <c r="A4" s="85">
        <v>301</v>
      </c>
      <c r="B4" s="85" t="str">
        <f>LOOKUP(A4,'U15 INDIV'!A$2:B$51)</f>
        <v>Joshua Newman</v>
      </c>
      <c r="C4" s="179">
        <v>2.36</v>
      </c>
      <c r="D4" s="183"/>
      <c r="E4" s="183"/>
      <c r="F4" s="177"/>
      <c r="G4" s="183"/>
      <c r="H4" s="183"/>
      <c r="I4" s="184">
        <f t="shared" si="0"/>
        <v>2.36</v>
      </c>
      <c r="J4" s="185"/>
      <c r="K4" s="167">
        <f t="shared" si="1"/>
        <v>301</v>
      </c>
      <c r="L4" s="165" t="str">
        <f t="shared" si="2"/>
        <v>Joshua Newman</v>
      </c>
      <c r="M4" s="168">
        <v>36</v>
      </c>
    </row>
    <row r="5" spans="1:13" ht="18">
      <c r="A5" s="85">
        <v>594</v>
      </c>
      <c r="B5" s="85" t="str">
        <f>LOOKUP(A5,'U15 INDIV'!A$2:B$51)</f>
        <v>Luke Roughley</v>
      </c>
      <c r="C5" s="179">
        <v>2.29</v>
      </c>
      <c r="D5" s="178"/>
      <c r="E5" s="178"/>
      <c r="F5" s="179"/>
      <c r="G5" s="178"/>
      <c r="H5" s="178"/>
      <c r="I5" s="180">
        <f t="shared" si="0"/>
        <v>2.29</v>
      </c>
      <c r="J5" s="181"/>
      <c r="K5" s="151">
        <f t="shared" si="1"/>
        <v>594</v>
      </c>
      <c r="L5" s="149" t="str">
        <f t="shared" si="2"/>
        <v>Luke Roughley</v>
      </c>
      <c r="M5" s="152">
        <v>34</v>
      </c>
    </row>
    <row r="6" spans="1:13" ht="18">
      <c r="A6" s="85">
        <v>175</v>
      </c>
      <c r="B6" s="85" t="str">
        <f>LOOKUP(A6,'U15 INDIV'!A$2:B$51)</f>
        <v>James Attebery</v>
      </c>
      <c r="C6" s="179">
        <v>2.18</v>
      </c>
      <c r="D6" s="178"/>
      <c r="E6" s="178"/>
      <c r="F6" s="179"/>
      <c r="G6" s="178"/>
      <c r="H6" s="178"/>
      <c r="I6" s="180">
        <f t="shared" si="0"/>
        <v>2.18</v>
      </c>
      <c r="J6" s="181"/>
      <c r="K6" s="151">
        <f t="shared" si="1"/>
        <v>175</v>
      </c>
      <c r="L6" s="149" t="str">
        <f t="shared" si="2"/>
        <v>James Attebery</v>
      </c>
      <c r="M6" s="152">
        <v>32</v>
      </c>
    </row>
    <row r="7" spans="1:13" ht="18">
      <c r="A7" s="85">
        <v>593</v>
      </c>
      <c r="B7" s="85" t="str">
        <f>LOOKUP(A7,'U15 INDIV'!A$2:B$51)</f>
        <v>Stephen Parkes</v>
      </c>
      <c r="C7" s="179">
        <v>2.18</v>
      </c>
      <c r="D7" s="178"/>
      <c r="E7" s="178"/>
      <c r="F7" s="179"/>
      <c r="G7" s="178"/>
      <c r="H7" s="178"/>
      <c r="I7" s="180">
        <f t="shared" si="0"/>
        <v>2.18</v>
      </c>
      <c r="J7" s="181"/>
      <c r="K7" s="151">
        <f t="shared" si="1"/>
        <v>593</v>
      </c>
      <c r="L7" s="149" t="str">
        <f t="shared" si="2"/>
        <v>Stephen Parkes</v>
      </c>
      <c r="M7" s="152">
        <v>30</v>
      </c>
    </row>
    <row r="8" spans="1:13" ht="18">
      <c r="A8" s="85">
        <v>645</v>
      </c>
      <c r="B8" s="85" t="str">
        <f>LOOKUP(A8,'U15 INDIV'!A$2:B$51)</f>
        <v>Bradley Free</v>
      </c>
      <c r="C8" s="179">
        <v>2.1</v>
      </c>
      <c r="D8" s="178"/>
      <c r="E8" s="178"/>
      <c r="F8" s="179"/>
      <c r="G8" s="178"/>
      <c r="H8" s="178"/>
      <c r="I8" s="180">
        <f t="shared" si="0"/>
        <v>2.1</v>
      </c>
      <c r="J8" s="181"/>
      <c r="K8" s="151">
        <f t="shared" si="1"/>
        <v>645</v>
      </c>
      <c r="L8" s="149" t="str">
        <f t="shared" si="2"/>
        <v>Bradley Free</v>
      </c>
      <c r="M8" s="152">
        <v>28</v>
      </c>
    </row>
    <row r="9" spans="1:13" ht="18">
      <c r="A9" s="85">
        <v>643</v>
      </c>
      <c r="B9" s="85" t="str">
        <f>LOOKUP(A9,'U15 INDIV'!A$2:B$51)</f>
        <v>Joe Ferrari</v>
      </c>
      <c r="C9" s="179">
        <v>1.94</v>
      </c>
      <c r="D9" s="178"/>
      <c r="E9" s="178"/>
      <c r="F9" s="179"/>
      <c r="G9" s="178"/>
      <c r="H9" s="178"/>
      <c r="I9" s="180">
        <f t="shared" si="0"/>
        <v>1.94</v>
      </c>
      <c r="J9" s="181"/>
      <c r="K9" s="151">
        <f t="shared" si="1"/>
        <v>643</v>
      </c>
      <c r="L9" s="149" t="str">
        <f t="shared" si="2"/>
        <v>Joe Ferrari</v>
      </c>
      <c r="M9" s="152">
        <v>26</v>
      </c>
    </row>
    <row r="10" spans="1:13" ht="18">
      <c r="A10" s="85">
        <v>206</v>
      </c>
      <c r="B10" s="85" t="str">
        <f>LOOKUP(A10,'U15 INDIV'!A$2:B$51)</f>
        <v>Caolin Thomas</v>
      </c>
      <c r="C10" s="179">
        <v>1.9</v>
      </c>
      <c r="D10" s="178"/>
      <c r="E10" s="178"/>
      <c r="F10" s="179"/>
      <c r="G10" s="178"/>
      <c r="H10" s="178"/>
      <c r="I10" s="180">
        <f t="shared" si="0"/>
        <v>1.9</v>
      </c>
      <c r="J10" s="181"/>
      <c r="K10" s="151">
        <f t="shared" si="1"/>
        <v>206</v>
      </c>
      <c r="L10" s="149" t="str">
        <f t="shared" si="2"/>
        <v>Caolin Thomas</v>
      </c>
      <c r="M10" s="152">
        <v>24</v>
      </c>
    </row>
    <row r="11" spans="1:13" ht="18">
      <c r="A11" s="85">
        <v>453</v>
      </c>
      <c r="B11" s="85" t="str">
        <f>LOOKUP(A11,'U15 INDIV'!A$2:B$51)</f>
        <v>Shane Tickle</v>
      </c>
      <c r="C11" s="179">
        <v>1.78</v>
      </c>
      <c r="D11" s="179"/>
      <c r="E11" s="178"/>
      <c r="F11" s="179"/>
      <c r="G11" s="178"/>
      <c r="H11" s="178"/>
      <c r="I11" s="180">
        <f t="shared" si="0"/>
        <v>1.78</v>
      </c>
      <c r="J11" s="181"/>
      <c r="K11" s="151">
        <f t="shared" si="1"/>
        <v>453</v>
      </c>
      <c r="L11" s="149" t="str">
        <f t="shared" si="2"/>
        <v>Shane Tickle</v>
      </c>
      <c r="M11" s="152">
        <v>22</v>
      </c>
    </row>
    <row r="12" spans="1:13" ht="18">
      <c r="A12" s="85">
        <v>176</v>
      </c>
      <c r="B12" s="85" t="str">
        <f>LOOKUP(A12,'U15 INDIV'!A$2:B$51)</f>
        <v>Stuart McCaw</v>
      </c>
      <c r="C12" s="179">
        <v>1.42</v>
      </c>
      <c r="D12" s="178"/>
      <c r="E12" s="178"/>
      <c r="F12" s="179"/>
      <c r="G12" s="178"/>
      <c r="H12" s="178"/>
      <c r="I12" s="180">
        <f t="shared" si="0"/>
        <v>1.42</v>
      </c>
      <c r="J12" s="181"/>
      <c r="K12" s="151">
        <f t="shared" si="1"/>
        <v>176</v>
      </c>
      <c r="L12" s="149" t="str">
        <f t="shared" si="2"/>
        <v>Stuart McCaw</v>
      </c>
      <c r="M12" s="152">
        <v>20</v>
      </c>
    </row>
    <row r="13" spans="1:13" ht="18">
      <c r="A13" s="85"/>
      <c r="B13" s="85" t="e">
        <f>LOOKUP(A13,'U15 INDIV'!A$2:B$51)</f>
        <v>#N/A</v>
      </c>
      <c r="C13" s="179"/>
      <c r="D13" s="178"/>
      <c r="E13" s="178"/>
      <c r="F13" s="179"/>
      <c r="G13" s="178"/>
      <c r="H13" s="178"/>
      <c r="I13" s="180">
        <f t="shared" si="0"/>
        <v>0</v>
      </c>
      <c r="J13" s="181"/>
      <c r="K13" s="151">
        <f t="shared" si="1"/>
        <v>0</v>
      </c>
      <c r="L13" s="150" t="e">
        <f t="shared" si="2"/>
        <v>#N/A</v>
      </c>
      <c r="M13" s="152">
        <v>18</v>
      </c>
    </row>
    <row r="14" spans="1:13" ht="18">
      <c r="A14" s="85"/>
      <c r="B14" s="85" t="e">
        <f>LOOKUP(A14,'U15 INDIV'!A$2:B$51)</f>
        <v>#N/A</v>
      </c>
      <c r="C14" s="179"/>
      <c r="D14" s="179"/>
      <c r="E14" s="179"/>
      <c r="F14" s="179"/>
      <c r="G14" s="179"/>
      <c r="H14" s="179"/>
      <c r="I14" s="180">
        <f t="shared" si="0"/>
        <v>0</v>
      </c>
      <c r="J14" s="181"/>
      <c r="K14" s="151">
        <f t="shared" si="1"/>
        <v>0</v>
      </c>
      <c r="L14" s="150" t="e">
        <f t="shared" si="2"/>
        <v>#N/A</v>
      </c>
      <c r="M14" s="152">
        <v>16</v>
      </c>
    </row>
    <row r="15" spans="1:13" ht="18">
      <c r="A15" s="85"/>
      <c r="B15" s="85" t="e">
        <f>LOOKUP(A15,'U15 INDIV'!A$2:B$51)</f>
        <v>#N/A</v>
      </c>
      <c r="C15" s="179"/>
      <c r="D15" s="179"/>
      <c r="E15" s="178"/>
      <c r="F15" s="179"/>
      <c r="G15" s="178"/>
      <c r="H15" s="178"/>
      <c r="I15" s="180">
        <f t="shared" si="0"/>
        <v>0</v>
      </c>
      <c r="J15" s="181"/>
      <c r="K15" s="151">
        <f t="shared" si="1"/>
        <v>0</v>
      </c>
      <c r="L15" s="150" t="e">
        <f t="shared" si="2"/>
        <v>#N/A</v>
      </c>
      <c r="M15" s="152">
        <v>14</v>
      </c>
    </row>
    <row r="16" spans="1:13" ht="18">
      <c r="A16" s="85"/>
      <c r="B16" s="85" t="e">
        <f>LOOKUP(A16,'U15 INDIV'!A$2:B$51)</f>
        <v>#N/A</v>
      </c>
      <c r="C16" s="179"/>
      <c r="D16" s="178"/>
      <c r="E16" s="178"/>
      <c r="F16" s="178"/>
      <c r="G16" s="178"/>
      <c r="H16" s="178"/>
      <c r="I16" s="180">
        <f t="shared" si="0"/>
        <v>0</v>
      </c>
      <c r="J16" s="181"/>
      <c r="K16" s="151">
        <f t="shared" si="1"/>
        <v>0</v>
      </c>
      <c r="L16" s="150" t="e">
        <f t="shared" si="2"/>
        <v>#N/A</v>
      </c>
      <c r="M16" s="152">
        <v>12</v>
      </c>
    </row>
    <row r="17" spans="1:13" ht="18">
      <c r="A17" s="85"/>
      <c r="B17" s="85" t="e">
        <f>LOOKUP(A17,'U15 INDIV'!A$2:B$51)</f>
        <v>#N/A</v>
      </c>
      <c r="C17" s="179"/>
      <c r="D17" s="178"/>
      <c r="E17" s="178"/>
      <c r="F17" s="179"/>
      <c r="G17" s="178"/>
      <c r="H17" s="178"/>
      <c r="I17" s="180">
        <f t="shared" si="0"/>
        <v>0</v>
      </c>
      <c r="J17" s="181"/>
      <c r="K17" s="151">
        <f t="shared" si="1"/>
        <v>0</v>
      </c>
      <c r="L17" s="150" t="e">
        <f t="shared" si="2"/>
        <v>#N/A</v>
      </c>
      <c r="M17" s="152">
        <v>10</v>
      </c>
    </row>
    <row r="18" spans="1:13" ht="18">
      <c r="A18" s="85"/>
      <c r="B18" s="85" t="e">
        <f>LOOKUP(A18,'U15 INDIV'!A$2:B$51)</f>
        <v>#N/A</v>
      </c>
      <c r="C18" s="178"/>
      <c r="D18" s="178"/>
      <c r="E18" s="178"/>
      <c r="F18" s="178"/>
      <c r="G18" s="178"/>
      <c r="H18" s="178"/>
      <c r="I18" s="180">
        <f t="shared" si="0"/>
        <v>0</v>
      </c>
      <c r="J18" s="181"/>
      <c r="K18" s="151">
        <f t="shared" si="1"/>
        <v>0</v>
      </c>
      <c r="L18" s="150" t="e">
        <f t="shared" si="2"/>
        <v>#N/A</v>
      </c>
      <c r="M18" s="152">
        <v>8</v>
      </c>
    </row>
    <row r="19" spans="1:13" ht="18">
      <c r="A19" s="85"/>
      <c r="B19" s="85" t="e">
        <f>LOOKUP(A19,'U15 INDIV'!A$2:B$51)</f>
        <v>#N/A</v>
      </c>
      <c r="C19" s="179"/>
      <c r="D19" s="178"/>
      <c r="E19" s="178"/>
      <c r="F19" s="178"/>
      <c r="G19" s="178"/>
      <c r="H19" s="178"/>
      <c r="I19" s="180">
        <f t="shared" si="0"/>
        <v>0</v>
      </c>
      <c r="J19" s="181"/>
      <c r="K19" s="151">
        <f t="shared" si="1"/>
        <v>0</v>
      </c>
      <c r="L19" s="150" t="e">
        <f t="shared" si="2"/>
        <v>#N/A</v>
      </c>
      <c r="M19" s="152">
        <v>6</v>
      </c>
    </row>
    <row r="20" spans="1:13" ht="18">
      <c r="A20" s="85"/>
      <c r="B20" s="85" t="e">
        <f>LOOKUP(A20,'U15 INDIV'!A$2:B$51)</f>
        <v>#N/A</v>
      </c>
      <c r="C20" s="179"/>
      <c r="D20" s="178"/>
      <c r="E20" s="178"/>
      <c r="F20" s="179"/>
      <c r="G20" s="178"/>
      <c r="H20" s="178"/>
      <c r="I20" s="180">
        <f t="shared" si="0"/>
        <v>0</v>
      </c>
      <c r="J20" s="181"/>
      <c r="K20" s="151">
        <f t="shared" si="1"/>
        <v>0</v>
      </c>
      <c r="L20" s="150" t="e">
        <f t="shared" si="2"/>
        <v>#N/A</v>
      </c>
      <c r="M20" s="152">
        <v>4</v>
      </c>
    </row>
    <row r="21" spans="1:13" ht="18">
      <c r="A21" s="174"/>
      <c r="B21" s="85" t="e">
        <f>LOOKUP(A21,'U15 INDIV'!A$2:B$51)</f>
        <v>#N/A</v>
      </c>
      <c r="C21" s="179"/>
      <c r="D21" s="178"/>
      <c r="E21" s="178"/>
      <c r="F21" s="179"/>
      <c r="G21" s="178"/>
      <c r="H21" s="178"/>
      <c r="I21" s="180">
        <f t="shared" si="0"/>
        <v>0</v>
      </c>
      <c r="J21" s="181"/>
      <c r="K21" s="151">
        <f t="shared" si="1"/>
        <v>0</v>
      </c>
      <c r="L21" s="150" t="e">
        <f t="shared" si="2"/>
        <v>#N/A</v>
      </c>
      <c r="M21" s="152">
        <v>2</v>
      </c>
    </row>
    <row r="22" spans="1:13" ht="18">
      <c r="A22" s="174"/>
      <c r="B22" s="85" t="e">
        <f>LOOKUP(A22,'U15 INDIV'!A$2:B$51)</f>
        <v>#N/A</v>
      </c>
      <c r="C22" s="179"/>
      <c r="D22" s="178"/>
      <c r="E22" s="178"/>
      <c r="F22" s="179"/>
      <c r="G22" s="178"/>
      <c r="H22" s="178"/>
      <c r="I22" s="180">
        <f t="shared" si="0"/>
        <v>0</v>
      </c>
      <c r="J22" s="181"/>
      <c r="K22" s="151">
        <f t="shared" si="1"/>
        <v>0</v>
      </c>
      <c r="L22" s="150" t="e">
        <f t="shared" si="2"/>
        <v>#N/A</v>
      </c>
      <c r="M22" s="152">
        <v>0</v>
      </c>
    </row>
    <row r="23" spans="3:11" s="154" customFormat="1" ht="18">
      <c r="C23" s="186"/>
      <c r="D23" s="186"/>
      <c r="E23" s="186"/>
      <c r="F23" s="186"/>
      <c r="G23" s="186"/>
      <c r="H23" s="186"/>
      <c r="I23" s="186"/>
      <c r="J23" s="187"/>
      <c r="K23" s="156"/>
    </row>
    <row r="24" spans="1:12" s="154" customFormat="1" ht="18">
      <c r="A24" s="157">
        <v>1</v>
      </c>
      <c r="B24" s="157" t="s">
        <v>192</v>
      </c>
      <c r="C24" s="186"/>
      <c r="D24" s="186"/>
      <c r="E24" s="186"/>
      <c r="F24" s="186"/>
      <c r="G24" s="186"/>
      <c r="H24" s="186"/>
      <c r="I24" s="186"/>
      <c r="J24" s="187"/>
      <c r="K24" s="156"/>
      <c r="L24" s="158" t="s">
        <v>193</v>
      </c>
    </row>
    <row r="25" spans="1:12" s="154" customFormat="1" ht="18">
      <c r="A25" s="157">
        <v>2</v>
      </c>
      <c r="B25" s="157" t="s">
        <v>194</v>
      </c>
      <c r="C25" s="186"/>
      <c r="D25" s="186"/>
      <c r="E25" s="186"/>
      <c r="F25" s="186"/>
      <c r="G25" s="186"/>
      <c r="H25" s="186"/>
      <c r="I25" s="186"/>
      <c r="J25" s="187"/>
      <c r="K25" s="156"/>
      <c r="L25" s="158" t="s">
        <v>195</v>
      </c>
    </row>
    <row r="26" spans="1:12" s="154" customFormat="1" ht="18">
      <c r="A26" s="157">
        <v>3</v>
      </c>
      <c r="B26" s="157" t="s">
        <v>196</v>
      </c>
      <c r="C26" s="186"/>
      <c r="D26" s="186"/>
      <c r="E26" s="186"/>
      <c r="F26" s="186"/>
      <c r="G26" s="186"/>
      <c r="H26" s="186"/>
      <c r="I26" s="186"/>
      <c r="J26" s="187"/>
      <c r="K26" s="156"/>
      <c r="L26" s="158" t="s">
        <v>197</v>
      </c>
    </row>
    <row r="27" spans="1:11" s="154" customFormat="1" ht="18">
      <c r="A27" s="157">
        <v>4</v>
      </c>
      <c r="B27" s="157" t="s">
        <v>198</v>
      </c>
      <c r="C27" s="186"/>
      <c r="D27" s="186"/>
      <c r="E27" s="186"/>
      <c r="F27" s="186"/>
      <c r="G27" s="186"/>
      <c r="H27" s="186"/>
      <c r="I27" s="186"/>
      <c r="J27" s="187"/>
      <c r="K27" s="156"/>
    </row>
    <row r="28" spans="2:11" s="154" customFormat="1" ht="18">
      <c r="B28" s="159" t="s">
        <v>203</v>
      </c>
      <c r="C28" s="186"/>
      <c r="D28" s="186"/>
      <c r="E28" s="186"/>
      <c r="F28" s="186"/>
      <c r="G28" s="186"/>
      <c r="H28" s="186"/>
      <c r="I28" s="186"/>
      <c r="J28" s="187"/>
      <c r="K28" s="156"/>
    </row>
    <row r="29" spans="3:11" s="154" customFormat="1" ht="18">
      <c r="C29" s="186"/>
      <c r="D29" s="186"/>
      <c r="E29" s="186"/>
      <c r="F29" s="186"/>
      <c r="G29" s="186"/>
      <c r="H29" s="186"/>
      <c r="I29" s="186"/>
      <c r="J29" s="187"/>
      <c r="K29" s="156"/>
    </row>
    <row r="30" spans="3:11" s="154" customFormat="1" ht="18">
      <c r="C30" s="186"/>
      <c r="D30" s="186"/>
      <c r="E30" s="186"/>
      <c r="F30" s="186"/>
      <c r="G30" s="186"/>
      <c r="H30" s="186"/>
      <c r="I30" s="186"/>
      <c r="J30" s="187"/>
      <c r="K30" s="156"/>
    </row>
    <row r="31" spans="3:11" s="154" customFormat="1" ht="18">
      <c r="C31" s="186"/>
      <c r="D31" s="186"/>
      <c r="E31" s="186"/>
      <c r="F31" s="186"/>
      <c r="G31" s="186"/>
      <c r="H31" s="186"/>
      <c r="I31" s="186"/>
      <c r="J31" s="187"/>
      <c r="K31" s="156"/>
    </row>
    <row r="32" spans="3:11" s="154" customFormat="1" ht="18">
      <c r="C32" s="186"/>
      <c r="D32" s="186"/>
      <c r="E32" s="186"/>
      <c r="F32" s="186"/>
      <c r="G32" s="186"/>
      <c r="H32" s="186"/>
      <c r="I32" s="186"/>
      <c r="J32" s="187"/>
      <c r="K32" s="156"/>
    </row>
    <row r="33" spans="3:11" s="154" customFormat="1" ht="18">
      <c r="C33" s="186"/>
      <c r="D33" s="186"/>
      <c r="E33" s="186"/>
      <c r="F33" s="186"/>
      <c r="G33" s="186"/>
      <c r="H33" s="186"/>
      <c r="I33" s="186"/>
      <c r="J33" s="187"/>
      <c r="K33" s="156"/>
    </row>
    <row r="34" spans="3:11" s="154" customFormat="1" ht="18">
      <c r="C34" s="186"/>
      <c r="D34" s="186"/>
      <c r="E34" s="186"/>
      <c r="F34" s="186"/>
      <c r="G34" s="186"/>
      <c r="H34" s="186"/>
      <c r="I34" s="186"/>
      <c r="J34" s="187"/>
      <c r="K34" s="156"/>
    </row>
    <row r="35" spans="3:11" s="154" customFormat="1" ht="18">
      <c r="C35" s="186"/>
      <c r="D35" s="186"/>
      <c r="E35" s="186"/>
      <c r="F35" s="186"/>
      <c r="G35" s="186"/>
      <c r="H35" s="186"/>
      <c r="I35" s="186"/>
      <c r="J35" s="187"/>
      <c r="K35" s="15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M35"/>
  <sheetViews>
    <sheetView workbookViewId="0" topLeftCell="A1">
      <selection activeCell="L8" sqref="L8:L12"/>
    </sheetView>
  </sheetViews>
  <sheetFormatPr defaultColWidth="9.140625" defaultRowHeight="12.75"/>
  <cols>
    <col min="2" max="2" width="27.57421875" style="0" customWidth="1"/>
    <col min="3" max="3" width="9.8515625" style="188" bestFit="1" customWidth="1"/>
    <col min="4" max="9" width="9.140625" style="188" customWidth="1"/>
    <col min="10" max="10" width="5.140625" style="189" customWidth="1"/>
    <col min="11" max="11" width="9.8515625" style="161" bestFit="1" customWidth="1"/>
    <col min="12" max="12" width="25.421875" style="0" customWidth="1"/>
    <col min="13" max="13" width="9.57421875" style="0" customWidth="1"/>
  </cols>
  <sheetData>
    <row r="1" spans="1:13" ht="36">
      <c r="A1" s="141" t="s">
        <v>0</v>
      </c>
      <c r="B1" s="142" t="s">
        <v>204</v>
      </c>
      <c r="C1" s="175" t="s">
        <v>1</v>
      </c>
      <c r="D1" s="175" t="s">
        <v>2</v>
      </c>
      <c r="E1" s="175" t="s">
        <v>3</v>
      </c>
      <c r="F1" s="175" t="s">
        <v>4</v>
      </c>
      <c r="G1" s="175" t="s">
        <v>5</v>
      </c>
      <c r="H1" s="175" t="s">
        <v>6</v>
      </c>
      <c r="I1" s="175" t="s">
        <v>7</v>
      </c>
      <c r="J1" s="176"/>
      <c r="K1" s="145"/>
      <c r="L1" s="142" t="s">
        <v>204</v>
      </c>
      <c r="M1" s="142"/>
    </row>
    <row r="2" spans="1:13" ht="18">
      <c r="A2" s="85">
        <v>303</v>
      </c>
      <c r="B2" s="85" t="str">
        <f>LOOKUP(A2,'U15 INDIV'!A$2:B$51)</f>
        <v>Ryan Stride</v>
      </c>
      <c r="C2" s="190">
        <v>8.44</v>
      </c>
      <c r="D2" s="178"/>
      <c r="E2" s="178"/>
      <c r="F2" s="179"/>
      <c r="G2" s="178"/>
      <c r="H2" s="178"/>
      <c r="I2" s="180">
        <f aca="true" t="shared" si="0" ref="I2:I22">MIN(C2:H2)</f>
        <v>8.44</v>
      </c>
      <c r="J2" s="181"/>
      <c r="K2" s="151">
        <f aca="true" t="shared" si="1" ref="K2:K22">A2</f>
        <v>303</v>
      </c>
      <c r="L2" s="149" t="str">
        <f aca="true" t="shared" si="2" ref="L2:L22">B2</f>
        <v>Ryan Stride</v>
      </c>
      <c r="M2" s="152">
        <v>40</v>
      </c>
    </row>
    <row r="3" spans="1:13" ht="18">
      <c r="A3" s="85">
        <v>304</v>
      </c>
      <c r="B3" s="85" t="str">
        <f>LOOKUP(A3,'U15 INDIV'!A$2:B$51)</f>
        <v>Jake Porter</v>
      </c>
      <c r="C3" s="179">
        <v>7.54</v>
      </c>
      <c r="D3" s="178"/>
      <c r="E3" s="178"/>
      <c r="F3" s="179"/>
      <c r="G3" s="178"/>
      <c r="H3" s="178"/>
      <c r="I3" s="180">
        <f t="shared" si="0"/>
        <v>7.54</v>
      </c>
      <c r="J3" s="181"/>
      <c r="K3" s="151">
        <f t="shared" si="1"/>
        <v>304</v>
      </c>
      <c r="L3" s="149" t="str">
        <f t="shared" si="2"/>
        <v>Jake Porter</v>
      </c>
      <c r="M3" s="152">
        <v>38</v>
      </c>
    </row>
    <row r="4" spans="1:13" ht="18">
      <c r="A4" s="85">
        <v>641</v>
      </c>
      <c r="B4" s="85" t="str">
        <f>LOOKUP(A4,'U15 INDIV'!A$2:B$51)</f>
        <v>Alex May</v>
      </c>
      <c r="C4" s="179">
        <v>7.44</v>
      </c>
      <c r="D4" s="178"/>
      <c r="E4" s="178"/>
      <c r="F4" s="179"/>
      <c r="G4" s="178"/>
      <c r="H4" s="178"/>
      <c r="I4" s="180">
        <f t="shared" si="0"/>
        <v>7.44</v>
      </c>
      <c r="J4" s="181"/>
      <c r="K4" s="151">
        <f t="shared" si="1"/>
        <v>641</v>
      </c>
      <c r="L4" s="149" t="str">
        <f t="shared" si="2"/>
        <v>Alex May</v>
      </c>
      <c r="M4" s="152">
        <v>36</v>
      </c>
    </row>
    <row r="5" spans="1:13" ht="18">
      <c r="A5" s="85">
        <v>644</v>
      </c>
      <c r="B5" s="85" t="str">
        <f>LOOKUP(A5,'U15 INDIV'!A$2:B$51)</f>
        <v>Oliver Buckle</v>
      </c>
      <c r="C5" s="179">
        <v>7.15</v>
      </c>
      <c r="D5" s="178"/>
      <c r="E5" s="178"/>
      <c r="F5" s="179"/>
      <c r="G5" s="178"/>
      <c r="H5" s="178"/>
      <c r="I5" s="180">
        <f t="shared" si="0"/>
        <v>7.15</v>
      </c>
      <c r="J5" s="181"/>
      <c r="K5" s="151">
        <f t="shared" si="1"/>
        <v>644</v>
      </c>
      <c r="L5" s="149" t="str">
        <f t="shared" si="2"/>
        <v>Oliver Buckle</v>
      </c>
      <c r="M5" s="152">
        <v>34</v>
      </c>
    </row>
    <row r="6" spans="1:13" ht="18">
      <c r="A6" s="85">
        <v>595</v>
      </c>
      <c r="B6" s="85" t="str">
        <f>LOOKUP(A6,'U15 INDIV'!A$2:B$51)</f>
        <v>Jordan Roach</v>
      </c>
      <c r="C6" s="179">
        <v>7.12</v>
      </c>
      <c r="D6" s="178"/>
      <c r="E6" s="178"/>
      <c r="F6" s="179"/>
      <c r="G6" s="178"/>
      <c r="H6" s="178"/>
      <c r="I6" s="180">
        <f t="shared" si="0"/>
        <v>7.12</v>
      </c>
      <c r="J6" s="181"/>
      <c r="K6" s="151">
        <f t="shared" si="1"/>
        <v>595</v>
      </c>
      <c r="L6" s="149" t="str">
        <f t="shared" si="2"/>
        <v>Jordan Roach</v>
      </c>
      <c r="M6" s="152">
        <v>32</v>
      </c>
    </row>
    <row r="7" spans="1:13" ht="18">
      <c r="A7" s="85">
        <v>640</v>
      </c>
      <c r="B7" s="85" t="str">
        <f>LOOKUP(A7,'U15 INDIV'!A$2:B$51)</f>
        <v>Rob Watson</v>
      </c>
      <c r="C7" s="179">
        <v>7.08</v>
      </c>
      <c r="D7" s="178"/>
      <c r="E7" s="178"/>
      <c r="F7" s="179"/>
      <c r="G7" s="178"/>
      <c r="H7" s="178"/>
      <c r="I7" s="180">
        <f t="shared" si="0"/>
        <v>7.08</v>
      </c>
      <c r="J7" s="181"/>
      <c r="K7" s="151">
        <f t="shared" si="1"/>
        <v>640</v>
      </c>
      <c r="L7" s="149" t="str">
        <f t="shared" si="2"/>
        <v>Rob Watson</v>
      </c>
      <c r="M7" s="152">
        <v>30</v>
      </c>
    </row>
    <row r="8" spans="1:13" ht="18">
      <c r="A8" s="85">
        <v>177</v>
      </c>
      <c r="B8" s="85" t="str">
        <f>LOOKUP(A8,'U15 INDIV'!A$2:B$51)</f>
        <v>Jamie Sporcic</v>
      </c>
      <c r="C8" s="179">
        <v>6.86</v>
      </c>
      <c r="D8" s="178"/>
      <c r="E8" s="178"/>
      <c r="F8" s="179"/>
      <c r="G8" s="178"/>
      <c r="H8" s="178"/>
      <c r="I8" s="180">
        <f t="shared" si="0"/>
        <v>6.86</v>
      </c>
      <c r="J8" s="181"/>
      <c r="K8" s="151">
        <f t="shared" si="1"/>
        <v>177</v>
      </c>
      <c r="L8" s="149" t="str">
        <f t="shared" si="2"/>
        <v>Jamie Sporcic</v>
      </c>
      <c r="M8" s="152">
        <v>28</v>
      </c>
    </row>
    <row r="9" spans="1:13" ht="18">
      <c r="A9" s="85">
        <v>590</v>
      </c>
      <c r="B9" s="85" t="str">
        <f>LOOKUP(A9,'U15 INDIV'!A$2:B$51)</f>
        <v>Matthew  Browne</v>
      </c>
      <c r="C9" s="179">
        <v>6.55</v>
      </c>
      <c r="D9" s="178"/>
      <c r="E9" s="178"/>
      <c r="F9" s="179"/>
      <c r="G9" s="178"/>
      <c r="H9" s="178"/>
      <c r="I9" s="180">
        <f t="shared" si="0"/>
        <v>6.55</v>
      </c>
      <c r="J9" s="181"/>
      <c r="K9" s="151">
        <f t="shared" si="1"/>
        <v>590</v>
      </c>
      <c r="L9" s="149" t="str">
        <f t="shared" si="2"/>
        <v>Matthew  Browne</v>
      </c>
      <c r="M9" s="152">
        <v>26</v>
      </c>
    </row>
    <row r="10" spans="1:13" ht="18">
      <c r="A10" s="85">
        <v>591</v>
      </c>
      <c r="B10" s="85" t="str">
        <f>LOOKUP(A10,'U15 INDIV'!A$2:B$51)</f>
        <v>Nikita Shelyakin</v>
      </c>
      <c r="C10" s="179">
        <v>6.3</v>
      </c>
      <c r="D10" s="178"/>
      <c r="E10" s="178"/>
      <c r="F10" s="179"/>
      <c r="G10" s="178"/>
      <c r="H10" s="178"/>
      <c r="I10" s="180">
        <f t="shared" si="0"/>
        <v>6.3</v>
      </c>
      <c r="J10" s="181"/>
      <c r="K10" s="151">
        <f t="shared" si="1"/>
        <v>591</v>
      </c>
      <c r="L10" s="149" t="str">
        <f t="shared" si="2"/>
        <v>Nikita Shelyakin</v>
      </c>
      <c r="M10" s="152">
        <v>24</v>
      </c>
    </row>
    <row r="11" spans="1:13" ht="18">
      <c r="A11" s="85">
        <v>305</v>
      </c>
      <c r="B11" s="85" t="str">
        <f>LOOKUP(A11,'U15 INDIV'!A$2:B$51)</f>
        <v>Luke Morbey</v>
      </c>
      <c r="C11" s="179">
        <v>6.12</v>
      </c>
      <c r="D11" s="179"/>
      <c r="E11" s="178"/>
      <c r="F11" s="179"/>
      <c r="G11" s="178"/>
      <c r="H11" s="178"/>
      <c r="I11" s="180">
        <f t="shared" si="0"/>
        <v>6.12</v>
      </c>
      <c r="J11" s="181"/>
      <c r="K11" s="151">
        <f t="shared" si="1"/>
        <v>305</v>
      </c>
      <c r="L11" s="149" t="str">
        <f t="shared" si="2"/>
        <v>Luke Morbey</v>
      </c>
      <c r="M11" s="152">
        <v>22</v>
      </c>
    </row>
    <row r="12" spans="1:13" ht="18">
      <c r="A12" s="85"/>
      <c r="B12" s="85" t="e">
        <f>LOOKUP(A12,'U15 INDIV'!A$2:B$51)</f>
        <v>#N/A</v>
      </c>
      <c r="C12" s="179"/>
      <c r="D12" s="178"/>
      <c r="E12" s="178"/>
      <c r="F12" s="179"/>
      <c r="G12" s="178"/>
      <c r="H12" s="178"/>
      <c r="I12" s="180">
        <f t="shared" si="0"/>
        <v>0</v>
      </c>
      <c r="J12" s="181"/>
      <c r="K12" s="151">
        <f t="shared" si="1"/>
        <v>0</v>
      </c>
      <c r="L12" s="150" t="e">
        <f t="shared" si="2"/>
        <v>#N/A</v>
      </c>
      <c r="M12" s="152">
        <v>20</v>
      </c>
    </row>
    <row r="13" spans="1:13" ht="18">
      <c r="A13" s="85"/>
      <c r="B13" s="85" t="e">
        <f>LOOKUP(A13,'U15 INDIV'!A$2:B$51)</f>
        <v>#N/A</v>
      </c>
      <c r="C13" s="179"/>
      <c r="D13" s="178"/>
      <c r="E13" s="178"/>
      <c r="F13" s="179"/>
      <c r="G13" s="178"/>
      <c r="H13" s="178"/>
      <c r="I13" s="180">
        <f t="shared" si="0"/>
        <v>0</v>
      </c>
      <c r="J13" s="181"/>
      <c r="K13" s="151">
        <f t="shared" si="1"/>
        <v>0</v>
      </c>
      <c r="L13" s="150" t="e">
        <f t="shared" si="2"/>
        <v>#N/A</v>
      </c>
      <c r="M13" s="152">
        <v>18</v>
      </c>
    </row>
    <row r="14" spans="1:13" ht="18">
      <c r="A14" s="85"/>
      <c r="B14" s="85" t="e">
        <f>LOOKUP(A14,'U15 INDIV'!A$2:B$51)</f>
        <v>#N/A</v>
      </c>
      <c r="C14" s="179"/>
      <c r="D14" s="179"/>
      <c r="E14" s="179"/>
      <c r="F14" s="179"/>
      <c r="G14" s="179"/>
      <c r="H14" s="179"/>
      <c r="I14" s="180">
        <f t="shared" si="0"/>
        <v>0</v>
      </c>
      <c r="J14" s="181"/>
      <c r="K14" s="151">
        <f t="shared" si="1"/>
        <v>0</v>
      </c>
      <c r="L14" s="150" t="e">
        <f t="shared" si="2"/>
        <v>#N/A</v>
      </c>
      <c r="M14" s="152">
        <v>16</v>
      </c>
    </row>
    <row r="15" spans="1:13" ht="18">
      <c r="A15" s="85"/>
      <c r="B15" s="85" t="e">
        <f>LOOKUP(A15,'U15 INDIV'!A$2:B$51)</f>
        <v>#N/A</v>
      </c>
      <c r="C15" s="179"/>
      <c r="D15" s="179"/>
      <c r="E15" s="178"/>
      <c r="F15" s="179"/>
      <c r="G15" s="178"/>
      <c r="H15" s="178"/>
      <c r="I15" s="180">
        <f t="shared" si="0"/>
        <v>0</v>
      </c>
      <c r="J15" s="181"/>
      <c r="K15" s="151">
        <f t="shared" si="1"/>
        <v>0</v>
      </c>
      <c r="L15" s="150" t="e">
        <f t="shared" si="2"/>
        <v>#N/A</v>
      </c>
      <c r="M15" s="152">
        <v>14</v>
      </c>
    </row>
    <row r="16" spans="1:13" ht="18">
      <c r="A16" s="85"/>
      <c r="B16" s="85" t="e">
        <f>LOOKUP(A16,'U15 INDIV'!A$2:B$51)</f>
        <v>#N/A</v>
      </c>
      <c r="C16" s="179"/>
      <c r="D16" s="178"/>
      <c r="E16" s="178"/>
      <c r="F16" s="178"/>
      <c r="G16" s="178"/>
      <c r="H16" s="178"/>
      <c r="I16" s="180">
        <f t="shared" si="0"/>
        <v>0</v>
      </c>
      <c r="J16" s="181"/>
      <c r="K16" s="151">
        <f t="shared" si="1"/>
        <v>0</v>
      </c>
      <c r="L16" s="150" t="e">
        <f t="shared" si="2"/>
        <v>#N/A</v>
      </c>
      <c r="M16" s="152">
        <v>12</v>
      </c>
    </row>
    <row r="17" spans="1:13" ht="18">
      <c r="A17" s="85"/>
      <c r="B17" s="85" t="e">
        <f>LOOKUP(A17,'U15 INDIV'!A$2:B$51)</f>
        <v>#N/A</v>
      </c>
      <c r="C17" s="179"/>
      <c r="D17" s="178"/>
      <c r="E17" s="178"/>
      <c r="F17" s="179"/>
      <c r="G17" s="178"/>
      <c r="H17" s="178"/>
      <c r="I17" s="180">
        <f t="shared" si="0"/>
        <v>0</v>
      </c>
      <c r="J17" s="181"/>
      <c r="K17" s="151">
        <f t="shared" si="1"/>
        <v>0</v>
      </c>
      <c r="L17" s="150" t="e">
        <f t="shared" si="2"/>
        <v>#N/A</v>
      </c>
      <c r="M17" s="152">
        <v>10</v>
      </c>
    </row>
    <row r="18" spans="1:13" ht="18">
      <c r="A18" s="85"/>
      <c r="B18" s="85" t="e">
        <f>LOOKUP(A18,'U15 INDIV'!A$2:B$51)</f>
        <v>#N/A</v>
      </c>
      <c r="C18" s="178"/>
      <c r="D18" s="178"/>
      <c r="E18" s="178"/>
      <c r="F18" s="178"/>
      <c r="G18" s="178"/>
      <c r="H18" s="178"/>
      <c r="I18" s="180">
        <f t="shared" si="0"/>
        <v>0</v>
      </c>
      <c r="J18" s="181"/>
      <c r="K18" s="151">
        <f t="shared" si="1"/>
        <v>0</v>
      </c>
      <c r="L18" s="150" t="e">
        <f t="shared" si="2"/>
        <v>#N/A</v>
      </c>
      <c r="M18" s="152">
        <v>8</v>
      </c>
    </row>
    <row r="19" spans="1:13" ht="18">
      <c r="A19" s="85"/>
      <c r="B19" s="85" t="e">
        <f>LOOKUP(A19,'U15 INDIV'!A$2:B$51)</f>
        <v>#N/A</v>
      </c>
      <c r="C19" s="179"/>
      <c r="D19" s="178"/>
      <c r="E19" s="178"/>
      <c r="F19" s="178"/>
      <c r="G19" s="178"/>
      <c r="H19" s="178"/>
      <c r="I19" s="180">
        <f t="shared" si="0"/>
        <v>0</v>
      </c>
      <c r="J19" s="181"/>
      <c r="K19" s="151">
        <f t="shared" si="1"/>
        <v>0</v>
      </c>
      <c r="L19" s="150" t="e">
        <f t="shared" si="2"/>
        <v>#N/A</v>
      </c>
      <c r="M19" s="152">
        <v>6</v>
      </c>
    </row>
    <row r="20" spans="1:13" ht="18">
      <c r="A20" s="85"/>
      <c r="B20" s="85" t="e">
        <f>LOOKUP(A20,'U15 INDIV'!A$2:B$51)</f>
        <v>#N/A</v>
      </c>
      <c r="C20" s="179"/>
      <c r="D20" s="178"/>
      <c r="E20" s="178"/>
      <c r="F20" s="179"/>
      <c r="G20" s="178"/>
      <c r="H20" s="178"/>
      <c r="I20" s="180">
        <f t="shared" si="0"/>
        <v>0</v>
      </c>
      <c r="J20" s="181"/>
      <c r="K20" s="151">
        <f t="shared" si="1"/>
        <v>0</v>
      </c>
      <c r="L20" s="150" t="e">
        <f t="shared" si="2"/>
        <v>#N/A</v>
      </c>
      <c r="M20" s="152">
        <v>4</v>
      </c>
    </row>
    <row r="21" spans="1:13" ht="18">
      <c r="A21" s="174"/>
      <c r="B21" s="85" t="e">
        <f>LOOKUP(A21,'U15 INDIV'!A$2:B$51)</f>
        <v>#N/A</v>
      </c>
      <c r="C21" s="179"/>
      <c r="D21" s="178"/>
      <c r="E21" s="178"/>
      <c r="F21" s="179"/>
      <c r="G21" s="178"/>
      <c r="H21" s="178"/>
      <c r="I21" s="180">
        <f t="shared" si="0"/>
        <v>0</v>
      </c>
      <c r="J21" s="181"/>
      <c r="K21" s="151">
        <f t="shared" si="1"/>
        <v>0</v>
      </c>
      <c r="L21" s="150" t="e">
        <f t="shared" si="2"/>
        <v>#N/A</v>
      </c>
      <c r="M21" s="152">
        <v>2</v>
      </c>
    </row>
    <row r="22" spans="1:13" ht="18">
      <c r="A22" s="174"/>
      <c r="B22" s="85" t="e">
        <f>LOOKUP(A22,'U15 INDIV'!A$2:B$51)</f>
        <v>#N/A</v>
      </c>
      <c r="C22" s="179"/>
      <c r="D22" s="178"/>
      <c r="E22" s="178"/>
      <c r="F22" s="179"/>
      <c r="G22" s="178"/>
      <c r="H22" s="178"/>
      <c r="I22" s="180">
        <f t="shared" si="0"/>
        <v>0</v>
      </c>
      <c r="J22" s="181"/>
      <c r="K22" s="151">
        <f t="shared" si="1"/>
        <v>0</v>
      </c>
      <c r="L22" s="150" t="e">
        <f t="shared" si="2"/>
        <v>#N/A</v>
      </c>
      <c r="M22" s="152">
        <v>0</v>
      </c>
    </row>
    <row r="23" spans="3:11" s="154" customFormat="1" ht="18">
      <c r="C23" s="186"/>
      <c r="D23" s="186"/>
      <c r="E23" s="186"/>
      <c r="F23" s="186"/>
      <c r="G23" s="186"/>
      <c r="H23" s="186"/>
      <c r="I23" s="186"/>
      <c r="J23" s="187"/>
      <c r="K23" s="156"/>
    </row>
    <row r="24" spans="1:12" s="154" customFormat="1" ht="18">
      <c r="A24" s="157">
        <v>1</v>
      </c>
      <c r="B24" s="157" t="s">
        <v>192</v>
      </c>
      <c r="C24" s="186"/>
      <c r="D24" s="186"/>
      <c r="E24" s="186"/>
      <c r="F24" s="186"/>
      <c r="G24" s="186"/>
      <c r="H24" s="186"/>
      <c r="I24" s="186"/>
      <c r="J24" s="187"/>
      <c r="K24" s="156"/>
      <c r="L24" s="158" t="s">
        <v>193</v>
      </c>
    </row>
    <row r="25" spans="1:12" s="154" customFormat="1" ht="18">
      <c r="A25" s="157">
        <v>2</v>
      </c>
      <c r="B25" s="157" t="s">
        <v>194</v>
      </c>
      <c r="C25" s="186"/>
      <c r="D25" s="186"/>
      <c r="E25" s="186"/>
      <c r="F25" s="186"/>
      <c r="G25" s="186"/>
      <c r="H25" s="186"/>
      <c r="I25" s="186"/>
      <c r="J25" s="187"/>
      <c r="K25" s="156"/>
      <c r="L25" s="158" t="s">
        <v>195</v>
      </c>
    </row>
    <row r="26" spans="1:12" s="154" customFormat="1" ht="18">
      <c r="A26" s="157">
        <v>3</v>
      </c>
      <c r="B26" s="157" t="s">
        <v>196</v>
      </c>
      <c r="C26" s="186"/>
      <c r="D26" s="186"/>
      <c r="E26" s="186"/>
      <c r="F26" s="186"/>
      <c r="G26" s="186"/>
      <c r="H26" s="186"/>
      <c r="I26" s="186"/>
      <c r="J26" s="187"/>
      <c r="K26" s="156"/>
      <c r="L26" s="158" t="s">
        <v>197</v>
      </c>
    </row>
    <row r="27" spans="1:11" s="154" customFormat="1" ht="18">
      <c r="A27" s="157">
        <v>4</v>
      </c>
      <c r="B27" s="157" t="s">
        <v>198</v>
      </c>
      <c r="C27" s="186"/>
      <c r="D27" s="186"/>
      <c r="E27" s="186"/>
      <c r="F27" s="186"/>
      <c r="G27" s="186"/>
      <c r="H27" s="186"/>
      <c r="I27" s="186"/>
      <c r="J27" s="187"/>
      <c r="K27" s="156"/>
    </row>
    <row r="28" spans="2:11" s="154" customFormat="1" ht="18">
      <c r="B28" s="159" t="s">
        <v>205</v>
      </c>
      <c r="C28" s="186"/>
      <c r="D28" s="186"/>
      <c r="E28" s="186"/>
      <c r="F28" s="186"/>
      <c r="G28" s="186"/>
      <c r="H28" s="186"/>
      <c r="I28" s="186"/>
      <c r="J28" s="187"/>
      <c r="K28" s="156"/>
    </row>
    <row r="29" spans="3:11" s="154" customFormat="1" ht="18">
      <c r="C29" s="186"/>
      <c r="D29" s="186"/>
      <c r="E29" s="186"/>
      <c r="F29" s="186"/>
      <c r="G29" s="186"/>
      <c r="H29" s="186"/>
      <c r="I29" s="186"/>
      <c r="J29" s="187"/>
      <c r="K29" s="156"/>
    </row>
    <row r="30" spans="3:11" s="154" customFormat="1" ht="18">
      <c r="C30" s="186"/>
      <c r="D30" s="186"/>
      <c r="E30" s="186"/>
      <c r="F30" s="186"/>
      <c r="G30" s="186"/>
      <c r="H30" s="186"/>
      <c r="I30" s="186"/>
      <c r="J30" s="187"/>
      <c r="K30" s="156"/>
    </row>
    <row r="31" spans="3:11" s="154" customFormat="1" ht="18">
      <c r="C31" s="186"/>
      <c r="D31" s="186"/>
      <c r="E31" s="186"/>
      <c r="F31" s="186"/>
      <c r="G31" s="186"/>
      <c r="H31" s="186"/>
      <c r="I31" s="186"/>
      <c r="J31" s="187"/>
      <c r="K31" s="156"/>
    </row>
    <row r="32" spans="3:11" s="154" customFormat="1" ht="18">
      <c r="C32" s="186"/>
      <c r="D32" s="186"/>
      <c r="E32" s="186"/>
      <c r="F32" s="186"/>
      <c r="G32" s="186"/>
      <c r="H32" s="186"/>
      <c r="I32" s="186"/>
      <c r="J32" s="187"/>
      <c r="K32" s="156"/>
    </row>
    <row r="33" spans="3:11" s="154" customFormat="1" ht="18">
      <c r="C33" s="186"/>
      <c r="D33" s="186"/>
      <c r="E33" s="186"/>
      <c r="F33" s="186"/>
      <c r="G33" s="186"/>
      <c r="H33" s="186"/>
      <c r="I33" s="186"/>
      <c r="J33" s="187"/>
      <c r="K33" s="156"/>
    </row>
    <row r="34" spans="3:11" s="154" customFormat="1" ht="18">
      <c r="C34" s="186"/>
      <c r="D34" s="186"/>
      <c r="E34" s="186"/>
      <c r="F34" s="186"/>
      <c r="G34" s="186"/>
      <c r="H34" s="186"/>
      <c r="I34" s="186"/>
      <c r="J34" s="187"/>
      <c r="K34" s="156"/>
    </row>
    <row r="35" spans="3:11" s="154" customFormat="1" ht="18">
      <c r="C35" s="186"/>
      <c r="D35" s="186"/>
      <c r="E35" s="186"/>
      <c r="F35" s="186"/>
      <c r="G35" s="186"/>
      <c r="H35" s="186"/>
      <c r="I35" s="186"/>
      <c r="J35" s="187"/>
      <c r="K35" s="15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M35"/>
  <sheetViews>
    <sheetView workbookViewId="0" topLeftCell="A1">
      <selection activeCell="L8" sqref="L8:L12"/>
    </sheetView>
  </sheetViews>
  <sheetFormatPr defaultColWidth="9.140625" defaultRowHeight="12.75"/>
  <cols>
    <col min="2" max="2" width="27.57421875" style="0" customWidth="1"/>
    <col min="3" max="9" width="9.140625" style="188" customWidth="1"/>
    <col min="10" max="10" width="5.8515625" style="189" customWidth="1"/>
    <col min="11" max="11" width="9.8515625" style="161" bestFit="1" customWidth="1"/>
    <col min="12" max="12" width="25.421875" style="0" customWidth="1"/>
    <col min="13" max="13" width="9.57421875" style="0" customWidth="1"/>
  </cols>
  <sheetData>
    <row r="1" spans="1:13" ht="36">
      <c r="A1" s="141" t="s">
        <v>0</v>
      </c>
      <c r="B1" s="142" t="s">
        <v>206</v>
      </c>
      <c r="C1" s="175" t="s">
        <v>1</v>
      </c>
      <c r="D1" s="175" t="s">
        <v>2</v>
      </c>
      <c r="E1" s="175" t="s">
        <v>3</v>
      </c>
      <c r="F1" s="175" t="s">
        <v>4</v>
      </c>
      <c r="G1" s="175" t="s">
        <v>5</v>
      </c>
      <c r="H1" s="175" t="s">
        <v>6</v>
      </c>
      <c r="I1" s="175" t="s">
        <v>7</v>
      </c>
      <c r="J1" s="176"/>
      <c r="K1" s="145"/>
      <c r="L1" s="142" t="s">
        <v>206</v>
      </c>
      <c r="M1" s="142"/>
    </row>
    <row r="2" spans="1:13" ht="18">
      <c r="A2" s="85">
        <v>301</v>
      </c>
      <c r="B2" s="85" t="str">
        <f>LOOKUP(A2,'U15 INDIV'!A$2:B$51)</f>
        <v>Joshua Newman</v>
      </c>
      <c r="C2" s="190">
        <v>14.41</v>
      </c>
      <c r="D2" s="178"/>
      <c r="E2" s="178"/>
      <c r="F2" s="179"/>
      <c r="G2" s="178"/>
      <c r="H2" s="178"/>
      <c r="I2" s="180">
        <f aca="true" t="shared" si="0" ref="I2:I22">MIN(C2:H2)</f>
        <v>14.41</v>
      </c>
      <c r="J2" s="181"/>
      <c r="K2" s="151">
        <f aca="true" t="shared" si="1" ref="K2:K22">A2</f>
        <v>301</v>
      </c>
      <c r="L2" s="149" t="str">
        <f aca="true" t="shared" si="2" ref="L2:L22">B2</f>
        <v>Joshua Newman</v>
      </c>
      <c r="M2" s="152">
        <v>40</v>
      </c>
    </row>
    <row r="3" spans="1:13" s="169" customFormat="1" ht="18">
      <c r="A3" s="85">
        <v>591</v>
      </c>
      <c r="B3" s="85" t="str">
        <f>LOOKUP(A3,'U15 INDIV'!A$2:B$51)</f>
        <v>Nikita Shelyakin</v>
      </c>
      <c r="C3" s="179">
        <v>8.9</v>
      </c>
      <c r="D3" s="183"/>
      <c r="E3" s="183"/>
      <c r="F3" s="177"/>
      <c r="G3" s="183"/>
      <c r="H3" s="183"/>
      <c r="I3" s="184">
        <f t="shared" si="0"/>
        <v>8.9</v>
      </c>
      <c r="J3" s="185"/>
      <c r="K3" s="167">
        <f t="shared" si="1"/>
        <v>591</v>
      </c>
      <c r="L3" s="165" t="str">
        <f t="shared" si="2"/>
        <v>Nikita Shelyakin</v>
      </c>
      <c r="M3" s="168">
        <v>38</v>
      </c>
    </row>
    <row r="4" spans="1:13" ht="18">
      <c r="A4" s="171">
        <v>306</v>
      </c>
      <c r="B4" s="191" t="str">
        <f>LOOKUP(A4,'U15 INDIV'!A$2:B$51)</f>
        <v>Jose Martin-Fullerton</v>
      </c>
      <c r="C4" s="177">
        <v>8.85</v>
      </c>
      <c r="D4" s="178"/>
      <c r="E4" s="178"/>
      <c r="F4" s="179"/>
      <c r="G4" s="178"/>
      <c r="H4" s="178"/>
      <c r="I4" s="180">
        <f t="shared" si="0"/>
        <v>8.85</v>
      </c>
      <c r="J4" s="181"/>
      <c r="K4" s="151">
        <f t="shared" si="1"/>
        <v>306</v>
      </c>
      <c r="L4" s="182" t="str">
        <f t="shared" si="2"/>
        <v>Jose Martin-Fullerton</v>
      </c>
      <c r="M4" s="152">
        <v>36</v>
      </c>
    </row>
    <row r="5" spans="1:13" ht="18">
      <c r="A5" s="85">
        <v>305</v>
      </c>
      <c r="B5" s="85" t="str">
        <f>LOOKUP(A5,'U15 INDIV'!A$2:B$51)</f>
        <v>Luke Morbey</v>
      </c>
      <c r="C5" s="179">
        <v>8.19</v>
      </c>
      <c r="D5" s="178"/>
      <c r="E5" s="178"/>
      <c r="F5" s="179"/>
      <c r="G5" s="178"/>
      <c r="H5" s="178"/>
      <c r="I5" s="180">
        <f t="shared" si="0"/>
        <v>8.19</v>
      </c>
      <c r="J5" s="181"/>
      <c r="K5" s="151">
        <f t="shared" si="1"/>
        <v>305</v>
      </c>
      <c r="L5" s="149" t="str">
        <f t="shared" si="2"/>
        <v>Luke Morbey</v>
      </c>
      <c r="M5" s="152">
        <v>34</v>
      </c>
    </row>
    <row r="6" spans="1:13" ht="18">
      <c r="A6" s="85">
        <v>594</v>
      </c>
      <c r="B6" s="85" t="s">
        <v>182</v>
      </c>
      <c r="C6" s="179">
        <v>8.15</v>
      </c>
      <c r="D6" s="178"/>
      <c r="E6" s="178"/>
      <c r="F6" s="179"/>
      <c r="G6" s="178"/>
      <c r="H6" s="178"/>
      <c r="I6" s="180">
        <f t="shared" si="0"/>
        <v>8.15</v>
      </c>
      <c r="J6" s="181"/>
      <c r="K6" s="151">
        <f t="shared" si="1"/>
        <v>594</v>
      </c>
      <c r="L6" s="149" t="str">
        <f t="shared" si="2"/>
        <v>Luke Roughley</v>
      </c>
      <c r="M6" s="152">
        <v>32</v>
      </c>
    </row>
    <row r="7" spans="1:13" ht="18">
      <c r="A7" s="85">
        <v>641</v>
      </c>
      <c r="B7" s="85" t="str">
        <f>LOOKUP(A7,'U15 INDIV'!A$2:B$51)</f>
        <v>Alex May</v>
      </c>
      <c r="C7" s="179">
        <v>7.8</v>
      </c>
      <c r="D7" s="178"/>
      <c r="E7" s="178"/>
      <c r="F7" s="179"/>
      <c r="G7" s="178"/>
      <c r="H7" s="178"/>
      <c r="I7" s="180">
        <f t="shared" si="0"/>
        <v>7.8</v>
      </c>
      <c r="J7" s="181"/>
      <c r="K7" s="151">
        <f t="shared" si="1"/>
        <v>641</v>
      </c>
      <c r="L7" s="149" t="str">
        <f t="shared" si="2"/>
        <v>Alex May</v>
      </c>
      <c r="M7" s="152">
        <v>30</v>
      </c>
    </row>
    <row r="8" spans="1:13" ht="18">
      <c r="A8" s="85">
        <v>645</v>
      </c>
      <c r="B8" s="85" t="str">
        <f>LOOKUP(A8,'U15 INDIV'!A$2:B$51)</f>
        <v>Bradley Free</v>
      </c>
      <c r="C8" s="179">
        <v>7.59</v>
      </c>
      <c r="D8" s="178"/>
      <c r="E8" s="178"/>
      <c r="F8" s="179"/>
      <c r="G8" s="178"/>
      <c r="H8" s="178"/>
      <c r="I8" s="180">
        <f t="shared" si="0"/>
        <v>7.59</v>
      </c>
      <c r="J8" s="181"/>
      <c r="K8" s="151">
        <f t="shared" si="1"/>
        <v>645</v>
      </c>
      <c r="L8" s="149" t="str">
        <f t="shared" si="2"/>
        <v>Bradley Free</v>
      </c>
      <c r="M8" s="152">
        <v>28</v>
      </c>
    </row>
    <row r="9" spans="1:13" ht="18">
      <c r="A9" s="85">
        <v>175</v>
      </c>
      <c r="B9" s="85" t="str">
        <f>LOOKUP(A9,'U15 INDIV'!A$2:B$51)</f>
        <v>James Attebery</v>
      </c>
      <c r="C9" s="179">
        <v>7.18</v>
      </c>
      <c r="D9" s="178"/>
      <c r="E9" s="178"/>
      <c r="F9" s="179"/>
      <c r="G9" s="178"/>
      <c r="H9" s="178"/>
      <c r="I9" s="180">
        <f t="shared" si="0"/>
        <v>7.18</v>
      </c>
      <c r="J9" s="181"/>
      <c r="K9" s="151">
        <f t="shared" si="1"/>
        <v>175</v>
      </c>
      <c r="L9" s="149" t="str">
        <f t="shared" si="2"/>
        <v>James Attebery</v>
      </c>
      <c r="M9" s="152">
        <v>26</v>
      </c>
    </row>
    <row r="10" spans="1:13" ht="18">
      <c r="A10" s="85">
        <v>176</v>
      </c>
      <c r="B10" s="85" t="str">
        <f>LOOKUP(A10,'U15 INDIV'!A$2:B$51)</f>
        <v>Stuart McCaw</v>
      </c>
      <c r="C10" s="179">
        <v>6.21</v>
      </c>
      <c r="D10" s="178"/>
      <c r="E10" s="178"/>
      <c r="F10" s="179"/>
      <c r="G10" s="178"/>
      <c r="H10" s="178"/>
      <c r="I10" s="180">
        <f t="shared" si="0"/>
        <v>6.21</v>
      </c>
      <c r="J10" s="181"/>
      <c r="K10" s="151">
        <f t="shared" si="1"/>
        <v>176</v>
      </c>
      <c r="L10" s="149" t="str">
        <f t="shared" si="2"/>
        <v>Stuart McCaw</v>
      </c>
      <c r="M10" s="152">
        <v>24</v>
      </c>
    </row>
    <row r="11" spans="1:13" ht="18">
      <c r="A11" s="85">
        <v>596</v>
      </c>
      <c r="B11" s="85" t="str">
        <f>LOOKUP(A11,'U15 INDIV'!A$2:B$51)</f>
        <v>Nathan Christian</v>
      </c>
      <c r="C11" s="179">
        <v>5.56</v>
      </c>
      <c r="D11" s="179"/>
      <c r="E11" s="178"/>
      <c r="F11" s="179"/>
      <c r="G11" s="178"/>
      <c r="H11" s="178"/>
      <c r="I11" s="180">
        <f t="shared" si="0"/>
        <v>5.56</v>
      </c>
      <c r="J11" s="181"/>
      <c r="K11" s="151">
        <f t="shared" si="1"/>
        <v>596</v>
      </c>
      <c r="L11" s="149" t="str">
        <f t="shared" si="2"/>
        <v>Nathan Christian</v>
      </c>
      <c r="M11" s="152">
        <v>22</v>
      </c>
    </row>
    <row r="12" spans="1:13" ht="18">
      <c r="A12" s="85"/>
      <c r="B12" s="85" t="e">
        <f>LOOKUP(A12,'U15 INDIV'!A$2:B$51)</f>
        <v>#N/A</v>
      </c>
      <c r="C12" s="179"/>
      <c r="D12" s="178"/>
      <c r="E12" s="178"/>
      <c r="F12" s="179"/>
      <c r="G12" s="178"/>
      <c r="H12" s="178"/>
      <c r="I12" s="180">
        <f t="shared" si="0"/>
        <v>0</v>
      </c>
      <c r="J12" s="181"/>
      <c r="K12" s="151">
        <f t="shared" si="1"/>
        <v>0</v>
      </c>
      <c r="L12" s="150" t="e">
        <f t="shared" si="2"/>
        <v>#N/A</v>
      </c>
      <c r="M12" s="152">
        <v>20</v>
      </c>
    </row>
    <row r="13" spans="1:13" ht="18">
      <c r="A13" s="85"/>
      <c r="B13" s="85" t="e">
        <f>LOOKUP(A13,'U15 INDIV'!A$2:B$51)</f>
        <v>#N/A</v>
      </c>
      <c r="C13" s="179"/>
      <c r="D13" s="178"/>
      <c r="E13" s="178"/>
      <c r="F13" s="179"/>
      <c r="G13" s="178"/>
      <c r="H13" s="178"/>
      <c r="I13" s="180">
        <f t="shared" si="0"/>
        <v>0</v>
      </c>
      <c r="J13" s="181"/>
      <c r="K13" s="151">
        <f t="shared" si="1"/>
        <v>0</v>
      </c>
      <c r="L13" s="150" t="e">
        <f t="shared" si="2"/>
        <v>#N/A</v>
      </c>
      <c r="M13" s="152">
        <v>18</v>
      </c>
    </row>
    <row r="14" spans="1:13" ht="18">
      <c r="A14" s="85"/>
      <c r="B14" s="85" t="e">
        <f>LOOKUP(A14,'U15 INDIV'!A$2:B$51)</f>
        <v>#N/A</v>
      </c>
      <c r="C14" s="179"/>
      <c r="D14" s="179"/>
      <c r="E14" s="179"/>
      <c r="F14" s="179"/>
      <c r="G14" s="179"/>
      <c r="H14" s="179"/>
      <c r="I14" s="180">
        <f t="shared" si="0"/>
        <v>0</v>
      </c>
      <c r="J14" s="181"/>
      <c r="K14" s="151">
        <f t="shared" si="1"/>
        <v>0</v>
      </c>
      <c r="L14" s="150" t="e">
        <f t="shared" si="2"/>
        <v>#N/A</v>
      </c>
      <c r="M14" s="152">
        <v>16</v>
      </c>
    </row>
    <row r="15" spans="1:13" ht="18">
      <c r="A15" s="85"/>
      <c r="B15" s="85" t="e">
        <f>LOOKUP(A15,'U15 INDIV'!A$2:B$51)</f>
        <v>#N/A</v>
      </c>
      <c r="C15" s="179"/>
      <c r="D15" s="179"/>
      <c r="E15" s="178"/>
      <c r="F15" s="179"/>
      <c r="G15" s="178"/>
      <c r="H15" s="178"/>
      <c r="I15" s="180">
        <f t="shared" si="0"/>
        <v>0</v>
      </c>
      <c r="J15" s="181"/>
      <c r="K15" s="151">
        <f t="shared" si="1"/>
        <v>0</v>
      </c>
      <c r="L15" s="150" t="e">
        <f t="shared" si="2"/>
        <v>#N/A</v>
      </c>
      <c r="M15" s="152">
        <v>14</v>
      </c>
    </row>
    <row r="16" spans="1:13" ht="18">
      <c r="A16" s="85"/>
      <c r="B16" s="85" t="e">
        <f>LOOKUP(A16,'U15 INDIV'!A$2:B$51)</f>
        <v>#N/A</v>
      </c>
      <c r="C16" s="179"/>
      <c r="D16" s="178"/>
      <c r="E16" s="178"/>
      <c r="F16" s="178"/>
      <c r="G16" s="178"/>
      <c r="H16" s="178"/>
      <c r="I16" s="180">
        <f t="shared" si="0"/>
        <v>0</v>
      </c>
      <c r="J16" s="181"/>
      <c r="K16" s="151">
        <f t="shared" si="1"/>
        <v>0</v>
      </c>
      <c r="L16" s="150" t="e">
        <f t="shared" si="2"/>
        <v>#N/A</v>
      </c>
      <c r="M16" s="152">
        <v>12</v>
      </c>
    </row>
    <row r="17" spans="1:13" ht="18">
      <c r="A17" s="85"/>
      <c r="B17" s="85" t="e">
        <f>LOOKUP(A17,'U15 INDIV'!A$2:B$51)</f>
        <v>#N/A</v>
      </c>
      <c r="C17" s="179"/>
      <c r="D17" s="178"/>
      <c r="E17" s="178"/>
      <c r="F17" s="179"/>
      <c r="G17" s="178"/>
      <c r="H17" s="178"/>
      <c r="I17" s="180">
        <f t="shared" si="0"/>
        <v>0</v>
      </c>
      <c r="J17" s="181"/>
      <c r="K17" s="151">
        <f t="shared" si="1"/>
        <v>0</v>
      </c>
      <c r="L17" s="150" t="e">
        <f t="shared" si="2"/>
        <v>#N/A</v>
      </c>
      <c r="M17" s="152">
        <v>10</v>
      </c>
    </row>
    <row r="18" spans="1:13" ht="18">
      <c r="A18" s="85"/>
      <c r="B18" s="85" t="e">
        <f>LOOKUP(A18,'U15 INDIV'!A$2:B$51)</f>
        <v>#N/A</v>
      </c>
      <c r="C18" s="178"/>
      <c r="D18" s="178"/>
      <c r="E18" s="178"/>
      <c r="F18" s="178"/>
      <c r="G18" s="178"/>
      <c r="H18" s="178"/>
      <c r="I18" s="180">
        <f t="shared" si="0"/>
        <v>0</v>
      </c>
      <c r="J18" s="181"/>
      <c r="K18" s="151">
        <f t="shared" si="1"/>
        <v>0</v>
      </c>
      <c r="L18" s="150" t="e">
        <f t="shared" si="2"/>
        <v>#N/A</v>
      </c>
      <c r="M18" s="152">
        <v>8</v>
      </c>
    </row>
    <row r="19" spans="1:13" ht="18">
      <c r="A19" s="85"/>
      <c r="B19" s="85" t="e">
        <f>LOOKUP(A19,'U15 INDIV'!A$2:B$51)</f>
        <v>#N/A</v>
      </c>
      <c r="C19" s="179"/>
      <c r="D19" s="178"/>
      <c r="E19" s="178"/>
      <c r="F19" s="178"/>
      <c r="G19" s="178"/>
      <c r="H19" s="178"/>
      <c r="I19" s="180">
        <f t="shared" si="0"/>
        <v>0</v>
      </c>
      <c r="J19" s="181"/>
      <c r="K19" s="151">
        <f t="shared" si="1"/>
        <v>0</v>
      </c>
      <c r="L19" s="150" t="e">
        <f t="shared" si="2"/>
        <v>#N/A</v>
      </c>
      <c r="M19" s="152">
        <v>6</v>
      </c>
    </row>
    <row r="20" spans="1:13" ht="18">
      <c r="A20" s="85"/>
      <c r="B20" s="85" t="e">
        <f>LOOKUP(A20,'U15 INDIV'!A$2:B$51)</f>
        <v>#N/A</v>
      </c>
      <c r="C20" s="179"/>
      <c r="D20" s="178"/>
      <c r="E20" s="178"/>
      <c r="F20" s="179"/>
      <c r="G20" s="178"/>
      <c r="H20" s="178"/>
      <c r="I20" s="180">
        <f t="shared" si="0"/>
        <v>0</v>
      </c>
      <c r="J20" s="181"/>
      <c r="K20" s="151">
        <f t="shared" si="1"/>
        <v>0</v>
      </c>
      <c r="L20" s="150" t="e">
        <f t="shared" si="2"/>
        <v>#N/A</v>
      </c>
      <c r="M20" s="152">
        <v>4</v>
      </c>
    </row>
    <row r="21" spans="1:13" ht="18">
      <c r="A21" s="174"/>
      <c r="B21" s="85" t="e">
        <f>LOOKUP(A21,'U15 INDIV'!A$2:B$51)</f>
        <v>#N/A</v>
      </c>
      <c r="C21" s="179"/>
      <c r="D21" s="178"/>
      <c r="E21" s="178"/>
      <c r="F21" s="179"/>
      <c r="G21" s="178"/>
      <c r="H21" s="178"/>
      <c r="I21" s="180">
        <f t="shared" si="0"/>
        <v>0</v>
      </c>
      <c r="J21" s="181"/>
      <c r="K21" s="151">
        <f t="shared" si="1"/>
        <v>0</v>
      </c>
      <c r="L21" s="150" t="e">
        <f t="shared" si="2"/>
        <v>#N/A</v>
      </c>
      <c r="M21" s="152">
        <v>2</v>
      </c>
    </row>
    <row r="22" spans="1:13" ht="18">
      <c r="A22" s="174"/>
      <c r="B22" s="85" t="e">
        <f>LOOKUP(A22,'U15 INDIV'!A$2:B$51)</f>
        <v>#N/A</v>
      </c>
      <c r="C22" s="179"/>
      <c r="D22" s="178"/>
      <c r="E22" s="178"/>
      <c r="F22" s="179"/>
      <c r="G22" s="178"/>
      <c r="H22" s="178"/>
      <c r="I22" s="180">
        <f t="shared" si="0"/>
        <v>0</v>
      </c>
      <c r="J22" s="181"/>
      <c r="K22" s="151">
        <f t="shared" si="1"/>
        <v>0</v>
      </c>
      <c r="L22" s="150" t="e">
        <f t="shared" si="2"/>
        <v>#N/A</v>
      </c>
      <c r="M22" s="152">
        <v>0</v>
      </c>
    </row>
    <row r="23" spans="3:11" s="154" customFormat="1" ht="18">
      <c r="C23" s="186"/>
      <c r="D23" s="186"/>
      <c r="E23" s="186"/>
      <c r="F23" s="186"/>
      <c r="G23" s="186"/>
      <c r="H23" s="186"/>
      <c r="I23" s="186"/>
      <c r="J23" s="187"/>
      <c r="K23" s="156"/>
    </row>
    <row r="24" spans="1:12" s="154" customFormat="1" ht="18">
      <c r="A24" s="157">
        <v>1</v>
      </c>
      <c r="B24" s="157" t="s">
        <v>192</v>
      </c>
      <c r="C24" s="186"/>
      <c r="D24" s="186"/>
      <c r="E24" s="186"/>
      <c r="F24" s="186"/>
      <c r="G24" s="186"/>
      <c r="H24" s="186"/>
      <c r="I24" s="186"/>
      <c r="J24" s="187"/>
      <c r="K24" s="156"/>
      <c r="L24" s="158" t="s">
        <v>193</v>
      </c>
    </row>
    <row r="25" spans="1:12" s="154" customFormat="1" ht="18">
      <c r="A25" s="157">
        <v>2</v>
      </c>
      <c r="B25" s="157" t="s">
        <v>194</v>
      </c>
      <c r="C25" s="186"/>
      <c r="D25" s="186"/>
      <c r="E25" s="186"/>
      <c r="F25" s="186"/>
      <c r="G25" s="186"/>
      <c r="H25" s="186"/>
      <c r="I25" s="186"/>
      <c r="J25" s="187"/>
      <c r="K25" s="156"/>
      <c r="L25" s="158" t="s">
        <v>195</v>
      </c>
    </row>
    <row r="26" spans="1:12" s="154" customFormat="1" ht="18">
      <c r="A26" s="157">
        <v>3</v>
      </c>
      <c r="B26" s="157" t="s">
        <v>196</v>
      </c>
      <c r="C26" s="186"/>
      <c r="D26" s="186"/>
      <c r="E26" s="186"/>
      <c r="F26" s="186"/>
      <c r="G26" s="186"/>
      <c r="H26" s="186"/>
      <c r="I26" s="186"/>
      <c r="J26" s="187"/>
      <c r="K26" s="156"/>
      <c r="L26" s="158" t="s">
        <v>197</v>
      </c>
    </row>
    <row r="27" spans="1:11" s="154" customFormat="1" ht="18">
      <c r="A27" s="157">
        <v>4</v>
      </c>
      <c r="B27" s="157" t="s">
        <v>198</v>
      </c>
      <c r="C27" s="186"/>
      <c r="D27" s="186"/>
      <c r="E27" s="186"/>
      <c r="F27" s="186"/>
      <c r="G27" s="186"/>
      <c r="H27" s="186"/>
      <c r="I27" s="186"/>
      <c r="J27" s="187"/>
      <c r="K27" s="156"/>
    </row>
    <row r="28" spans="2:11" s="154" customFormat="1" ht="18">
      <c r="B28" s="159" t="s">
        <v>207</v>
      </c>
      <c r="C28" s="186"/>
      <c r="D28" s="186"/>
      <c r="E28" s="186"/>
      <c r="F28" s="186"/>
      <c r="G28" s="186"/>
      <c r="H28" s="186"/>
      <c r="I28" s="186"/>
      <c r="J28" s="187"/>
      <c r="K28" s="156"/>
    </row>
    <row r="29" spans="3:11" s="154" customFormat="1" ht="18">
      <c r="C29" s="186"/>
      <c r="D29" s="186"/>
      <c r="E29" s="186"/>
      <c r="F29" s="186"/>
      <c r="G29" s="186"/>
      <c r="H29" s="186"/>
      <c r="I29" s="186"/>
      <c r="J29" s="187"/>
      <c r="K29" s="156"/>
    </row>
    <row r="30" spans="3:11" s="154" customFormat="1" ht="18">
      <c r="C30" s="186"/>
      <c r="D30" s="186"/>
      <c r="E30" s="186"/>
      <c r="F30" s="186"/>
      <c r="G30" s="186"/>
      <c r="H30" s="186"/>
      <c r="I30" s="186"/>
      <c r="J30" s="187"/>
      <c r="K30" s="156"/>
    </row>
    <row r="31" spans="3:11" s="154" customFormat="1" ht="18">
      <c r="C31" s="186"/>
      <c r="D31" s="186"/>
      <c r="E31" s="186"/>
      <c r="F31" s="186"/>
      <c r="G31" s="186"/>
      <c r="H31" s="186"/>
      <c r="I31" s="186"/>
      <c r="J31" s="187"/>
      <c r="K31" s="156"/>
    </row>
    <row r="32" spans="3:11" s="154" customFormat="1" ht="18">
      <c r="C32" s="186"/>
      <c r="D32" s="186"/>
      <c r="E32" s="186"/>
      <c r="F32" s="186"/>
      <c r="G32" s="186"/>
      <c r="H32" s="186"/>
      <c r="I32" s="186"/>
      <c r="J32" s="187"/>
      <c r="K32" s="156"/>
    </row>
    <row r="33" spans="3:11" s="154" customFormat="1" ht="18">
      <c r="C33" s="186"/>
      <c r="D33" s="186"/>
      <c r="E33" s="186"/>
      <c r="F33" s="186"/>
      <c r="G33" s="186"/>
      <c r="H33" s="186"/>
      <c r="I33" s="186"/>
      <c r="J33" s="187"/>
      <c r="K33" s="156"/>
    </row>
    <row r="34" spans="3:11" s="154" customFormat="1" ht="18">
      <c r="C34" s="186"/>
      <c r="D34" s="186"/>
      <c r="E34" s="186"/>
      <c r="F34" s="186"/>
      <c r="G34" s="186"/>
      <c r="H34" s="186"/>
      <c r="I34" s="186"/>
      <c r="J34" s="187"/>
      <c r="K34" s="156"/>
    </row>
    <row r="35" spans="3:11" s="154" customFormat="1" ht="18">
      <c r="C35" s="186"/>
      <c r="D35" s="186"/>
      <c r="E35" s="186"/>
      <c r="F35" s="186"/>
      <c r="G35" s="186"/>
      <c r="H35" s="186"/>
      <c r="I35" s="186"/>
      <c r="J35" s="187"/>
      <c r="K35" s="156"/>
    </row>
  </sheetData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M35"/>
  <sheetViews>
    <sheetView workbookViewId="0" topLeftCell="A1">
      <selection activeCell="L8" sqref="L8:L12"/>
    </sheetView>
  </sheetViews>
  <sheetFormatPr defaultColWidth="9.140625" defaultRowHeight="12.75"/>
  <cols>
    <col min="2" max="2" width="27.57421875" style="0" customWidth="1"/>
    <col min="3" max="9" width="9.140625" style="161" customWidth="1"/>
    <col min="10" max="10" width="5.57421875" style="199" customWidth="1"/>
    <col min="11" max="11" width="9.8515625" style="161" bestFit="1" customWidth="1"/>
    <col min="12" max="12" width="25.421875" style="0" customWidth="1"/>
    <col min="13" max="13" width="9.57421875" style="0" customWidth="1"/>
  </cols>
  <sheetData>
    <row r="1" spans="1:13" ht="36">
      <c r="A1" s="141" t="s">
        <v>0</v>
      </c>
      <c r="B1" s="142" t="s">
        <v>208</v>
      </c>
      <c r="C1" s="145" t="s">
        <v>1</v>
      </c>
      <c r="D1" s="145" t="s">
        <v>2</v>
      </c>
      <c r="E1" s="145" t="s">
        <v>3</v>
      </c>
      <c r="F1" s="145" t="s">
        <v>4</v>
      </c>
      <c r="G1" s="145" t="s">
        <v>5</v>
      </c>
      <c r="H1" s="145" t="s">
        <v>6</v>
      </c>
      <c r="I1" s="145" t="s">
        <v>7</v>
      </c>
      <c r="J1" s="192"/>
      <c r="K1" s="145"/>
      <c r="L1" s="142" t="s">
        <v>208</v>
      </c>
      <c r="M1" s="142"/>
    </row>
    <row r="2" spans="1:13" ht="18">
      <c r="A2" s="85">
        <v>177</v>
      </c>
      <c r="B2" s="85" t="str">
        <f>LOOKUP(A2,'U15 INDIV'!A$2:B$51)</f>
        <v>Jamie Sporcic</v>
      </c>
      <c r="C2" s="193">
        <v>88</v>
      </c>
      <c r="D2" s="194"/>
      <c r="E2" s="194"/>
      <c r="F2" s="195"/>
      <c r="G2" s="194"/>
      <c r="H2" s="194"/>
      <c r="I2" s="196">
        <f aca="true" t="shared" si="0" ref="I2:I22">MIN(C2:H2)</f>
        <v>88</v>
      </c>
      <c r="J2" s="197"/>
      <c r="K2" s="151">
        <f aca="true" t="shared" si="1" ref="K2:K22">A2</f>
        <v>177</v>
      </c>
      <c r="L2" s="149" t="str">
        <f aca="true" t="shared" si="2" ref="L2:L22">B2</f>
        <v>Jamie Sporcic</v>
      </c>
      <c r="M2" s="152">
        <v>40</v>
      </c>
    </row>
    <row r="3" spans="1:13" ht="18">
      <c r="A3" s="85">
        <v>206</v>
      </c>
      <c r="B3" s="85" t="str">
        <f>LOOKUP(A3,'U15 INDIV'!A$2:B$51)</f>
        <v>Caolin Thomas</v>
      </c>
      <c r="C3" s="195">
        <v>76</v>
      </c>
      <c r="D3" s="194"/>
      <c r="E3" s="194"/>
      <c r="F3" s="195"/>
      <c r="G3" s="194"/>
      <c r="H3" s="194"/>
      <c r="I3" s="196">
        <f t="shared" si="0"/>
        <v>76</v>
      </c>
      <c r="J3" s="197"/>
      <c r="K3" s="151">
        <f t="shared" si="1"/>
        <v>206</v>
      </c>
      <c r="L3" s="149" t="str">
        <f t="shared" si="2"/>
        <v>Caolin Thomas</v>
      </c>
      <c r="M3" s="88">
        <v>38</v>
      </c>
    </row>
    <row r="4" spans="1:13" ht="18">
      <c r="A4" s="85">
        <v>593</v>
      </c>
      <c r="B4" s="85" t="str">
        <f>LOOKUP(A4,'U15 INDIV'!A$2:B$51)</f>
        <v>Stephen Parkes</v>
      </c>
      <c r="C4" s="195">
        <v>76</v>
      </c>
      <c r="D4" s="194"/>
      <c r="E4" s="194"/>
      <c r="F4" s="195"/>
      <c r="G4" s="194"/>
      <c r="H4" s="194"/>
      <c r="I4" s="196">
        <f t="shared" si="0"/>
        <v>76</v>
      </c>
      <c r="J4" s="197"/>
      <c r="K4" s="151">
        <f t="shared" si="1"/>
        <v>593</v>
      </c>
      <c r="L4" s="149" t="str">
        <f t="shared" si="2"/>
        <v>Stephen Parkes</v>
      </c>
      <c r="M4" s="88">
        <v>36</v>
      </c>
    </row>
    <row r="5" spans="1:13" ht="18">
      <c r="A5" s="85">
        <v>643</v>
      </c>
      <c r="B5" s="85" t="str">
        <f>LOOKUP(A5,'U15 INDIV'!A$2:B$51)</f>
        <v>Joe Ferrari</v>
      </c>
      <c r="C5" s="195">
        <v>76</v>
      </c>
      <c r="D5" s="194"/>
      <c r="E5" s="194"/>
      <c r="F5" s="195"/>
      <c r="G5" s="194"/>
      <c r="H5" s="194"/>
      <c r="I5" s="196">
        <f t="shared" si="0"/>
        <v>76</v>
      </c>
      <c r="J5" s="197"/>
      <c r="K5" s="151">
        <f t="shared" si="1"/>
        <v>643</v>
      </c>
      <c r="L5" s="149" t="str">
        <f t="shared" si="2"/>
        <v>Joe Ferrari</v>
      </c>
      <c r="M5" s="88">
        <v>34</v>
      </c>
    </row>
    <row r="6" spans="1:13" ht="18">
      <c r="A6" s="85">
        <v>303</v>
      </c>
      <c r="B6" s="85" t="str">
        <f>LOOKUP(A6,'U15 INDIV'!A$2:B$51)</f>
        <v>Ryan Stride</v>
      </c>
      <c r="C6" s="195">
        <v>74</v>
      </c>
      <c r="D6" s="194"/>
      <c r="E6" s="194"/>
      <c r="F6" s="195"/>
      <c r="G6" s="194"/>
      <c r="H6" s="194"/>
      <c r="I6" s="196">
        <f t="shared" si="0"/>
        <v>74</v>
      </c>
      <c r="J6" s="197"/>
      <c r="K6" s="151">
        <f t="shared" si="1"/>
        <v>303</v>
      </c>
      <c r="L6" s="149" t="str">
        <f t="shared" si="2"/>
        <v>Ryan Stride</v>
      </c>
      <c r="M6" s="152">
        <v>32</v>
      </c>
    </row>
    <row r="7" spans="1:13" ht="18">
      <c r="A7" s="85">
        <v>644</v>
      </c>
      <c r="B7" s="85" t="str">
        <f>LOOKUP(A7,'U15 INDIV'!A$2:B$51)</f>
        <v>Oliver Buckle</v>
      </c>
      <c r="C7" s="195">
        <v>71</v>
      </c>
      <c r="D7" s="194"/>
      <c r="E7" s="194"/>
      <c r="F7" s="195"/>
      <c r="G7" s="194"/>
      <c r="H7" s="194"/>
      <c r="I7" s="196">
        <f t="shared" si="0"/>
        <v>71</v>
      </c>
      <c r="J7" s="197"/>
      <c r="K7" s="151">
        <f t="shared" si="1"/>
        <v>644</v>
      </c>
      <c r="L7" s="149" t="str">
        <f t="shared" si="2"/>
        <v>Oliver Buckle</v>
      </c>
      <c r="M7" s="152">
        <v>30</v>
      </c>
    </row>
    <row r="8" spans="1:13" ht="18">
      <c r="A8" s="85">
        <v>304</v>
      </c>
      <c r="B8" s="85" t="str">
        <f>LOOKUP(A8,'U15 INDIV'!A$2:B$51)</f>
        <v>Jake Porter</v>
      </c>
      <c r="C8" s="195">
        <v>70</v>
      </c>
      <c r="D8" s="194"/>
      <c r="E8" s="194"/>
      <c r="F8" s="195"/>
      <c r="G8" s="194"/>
      <c r="H8" s="194"/>
      <c r="I8" s="196">
        <f t="shared" si="0"/>
        <v>70</v>
      </c>
      <c r="J8" s="197"/>
      <c r="K8" s="151">
        <f t="shared" si="1"/>
        <v>304</v>
      </c>
      <c r="L8" s="149" t="str">
        <f t="shared" si="2"/>
        <v>Jake Porter</v>
      </c>
      <c r="M8" s="152">
        <v>28</v>
      </c>
    </row>
    <row r="9" spans="1:13" ht="18">
      <c r="A9" s="85">
        <v>453</v>
      </c>
      <c r="B9" s="85" t="s">
        <v>209</v>
      </c>
      <c r="C9" s="195">
        <v>70</v>
      </c>
      <c r="D9" s="194"/>
      <c r="E9" s="194"/>
      <c r="F9" s="195"/>
      <c r="G9" s="194"/>
      <c r="H9" s="194"/>
      <c r="I9" s="196">
        <f t="shared" si="0"/>
        <v>70</v>
      </c>
      <c r="J9" s="197"/>
      <c r="K9" s="151">
        <f t="shared" si="1"/>
        <v>453</v>
      </c>
      <c r="L9" s="149" t="str">
        <f t="shared" si="2"/>
        <v>Shane Tickell</v>
      </c>
      <c r="M9" s="152">
        <v>26</v>
      </c>
    </row>
    <row r="10" spans="1:13" ht="18">
      <c r="A10" s="85">
        <v>640</v>
      </c>
      <c r="B10" s="85" t="str">
        <f>LOOKUP(A10,'U15 INDIV'!A$2:B$51)</f>
        <v>Rob Watson</v>
      </c>
      <c r="C10" s="195">
        <v>70</v>
      </c>
      <c r="D10" s="194"/>
      <c r="E10" s="194"/>
      <c r="F10" s="195"/>
      <c r="G10" s="194"/>
      <c r="H10" s="194"/>
      <c r="I10" s="196">
        <f t="shared" si="0"/>
        <v>70</v>
      </c>
      <c r="J10" s="197"/>
      <c r="K10" s="151">
        <f t="shared" si="1"/>
        <v>640</v>
      </c>
      <c r="L10" s="149" t="str">
        <f t="shared" si="2"/>
        <v>Rob Watson</v>
      </c>
      <c r="M10" s="152">
        <v>24</v>
      </c>
    </row>
    <row r="11" spans="1:13" ht="18">
      <c r="A11" s="85">
        <v>302</v>
      </c>
      <c r="B11" s="85" t="str">
        <f>LOOKUP(A11,'U15 INDIV'!A$2:B$51)</f>
        <v>Nathaniel Facey</v>
      </c>
      <c r="C11" s="195">
        <v>68</v>
      </c>
      <c r="D11" s="195"/>
      <c r="E11" s="194"/>
      <c r="F11" s="195"/>
      <c r="G11" s="194"/>
      <c r="H11" s="194"/>
      <c r="I11" s="196">
        <f t="shared" si="0"/>
        <v>68</v>
      </c>
      <c r="J11" s="197"/>
      <c r="K11" s="151">
        <f t="shared" si="1"/>
        <v>302</v>
      </c>
      <c r="L11" s="149" t="str">
        <f t="shared" si="2"/>
        <v>Nathaniel Facey</v>
      </c>
      <c r="M11" s="152">
        <v>22</v>
      </c>
    </row>
    <row r="12" spans="1:13" ht="18">
      <c r="A12" s="85">
        <v>590</v>
      </c>
      <c r="B12" s="85" t="str">
        <f>LOOKUP(A12,'U15 INDIV'!A$2:B$51)</f>
        <v>Matthew  Browne</v>
      </c>
      <c r="C12" s="195">
        <v>63</v>
      </c>
      <c r="D12" s="194"/>
      <c r="E12" s="194"/>
      <c r="F12" s="195"/>
      <c r="G12" s="194"/>
      <c r="H12" s="194"/>
      <c r="I12" s="196">
        <f t="shared" si="0"/>
        <v>63</v>
      </c>
      <c r="J12" s="197"/>
      <c r="K12" s="151">
        <f t="shared" si="1"/>
        <v>590</v>
      </c>
      <c r="L12" s="149" t="str">
        <f t="shared" si="2"/>
        <v>Matthew  Browne</v>
      </c>
      <c r="M12" s="152">
        <v>20</v>
      </c>
    </row>
    <row r="13" spans="1:13" ht="18">
      <c r="A13" s="85"/>
      <c r="B13" s="85" t="e">
        <f>LOOKUP(A13,'U15 INDIV'!A$2:B$51)</f>
        <v>#N/A</v>
      </c>
      <c r="C13" s="195"/>
      <c r="D13" s="194"/>
      <c r="E13" s="194"/>
      <c r="F13" s="195"/>
      <c r="G13" s="194"/>
      <c r="H13" s="194"/>
      <c r="I13" s="196">
        <f t="shared" si="0"/>
        <v>0</v>
      </c>
      <c r="J13" s="197"/>
      <c r="K13" s="151">
        <f t="shared" si="1"/>
        <v>0</v>
      </c>
      <c r="L13" s="150" t="e">
        <f t="shared" si="2"/>
        <v>#N/A</v>
      </c>
      <c r="M13" s="152">
        <v>18</v>
      </c>
    </row>
    <row r="14" spans="1:13" ht="18">
      <c r="A14" s="85"/>
      <c r="B14" s="85" t="e">
        <f>LOOKUP(A14,'U15 INDIV'!A$2:B$51)</f>
        <v>#N/A</v>
      </c>
      <c r="C14" s="195"/>
      <c r="D14" s="195"/>
      <c r="E14" s="195"/>
      <c r="F14" s="195"/>
      <c r="G14" s="195"/>
      <c r="H14" s="195"/>
      <c r="I14" s="196">
        <f t="shared" si="0"/>
        <v>0</v>
      </c>
      <c r="J14" s="197"/>
      <c r="K14" s="151">
        <f t="shared" si="1"/>
        <v>0</v>
      </c>
      <c r="L14" s="150" t="e">
        <f t="shared" si="2"/>
        <v>#N/A</v>
      </c>
      <c r="M14" s="152">
        <v>16</v>
      </c>
    </row>
    <row r="15" spans="1:13" ht="18">
      <c r="A15" s="85"/>
      <c r="B15" s="85" t="e">
        <f>LOOKUP(A15,'U15 INDIV'!A$2:B$51)</f>
        <v>#N/A</v>
      </c>
      <c r="C15" s="195"/>
      <c r="D15" s="195"/>
      <c r="E15" s="194"/>
      <c r="F15" s="195"/>
      <c r="G15" s="194"/>
      <c r="H15" s="194"/>
      <c r="I15" s="196">
        <f t="shared" si="0"/>
        <v>0</v>
      </c>
      <c r="J15" s="197"/>
      <c r="K15" s="151">
        <f t="shared" si="1"/>
        <v>0</v>
      </c>
      <c r="L15" s="150" t="e">
        <f t="shared" si="2"/>
        <v>#N/A</v>
      </c>
      <c r="M15" s="152">
        <v>14</v>
      </c>
    </row>
    <row r="16" spans="1:13" ht="18">
      <c r="A16" s="85"/>
      <c r="B16" s="85" t="e">
        <f>LOOKUP(A16,'U15 INDIV'!A$2:B$51)</f>
        <v>#N/A</v>
      </c>
      <c r="C16" s="195"/>
      <c r="D16" s="194"/>
      <c r="E16" s="194"/>
      <c r="F16" s="194"/>
      <c r="G16" s="194"/>
      <c r="H16" s="194"/>
      <c r="I16" s="196">
        <f t="shared" si="0"/>
        <v>0</v>
      </c>
      <c r="J16" s="197"/>
      <c r="K16" s="151">
        <f t="shared" si="1"/>
        <v>0</v>
      </c>
      <c r="L16" s="150" t="e">
        <f t="shared" si="2"/>
        <v>#N/A</v>
      </c>
      <c r="M16" s="152">
        <v>12</v>
      </c>
    </row>
    <row r="17" spans="1:13" ht="18">
      <c r="A17" s="85"/>
      <c r="B17" s="85" t="e">
        <f>LOOKUP(A17,'U15 INDIV'!A$2:B$51)</f>
        <v>#N/A</v>
      </c>
      <c r="C17" s="195"/>
      <c r="D17" s="194"/>
      <c r="E17" s="194"/>
      <c r="F17" s="195"/>
      <c r="G17" s="194"/>
      <c r="H17" s="194"/>
      <c r="I17" s="196">
        <f t="shared" si="0"/>
        <v>0</v>
      </c>
      <c r="J17" s="197"/>
      <c r="K17" s="151">
        <f t="shared" si="1"/>
        <v>0</v>
      </c>
      <c r="L17" s="150" t="e">
        <f t="shared" si="2"/>
        <v>#N/A</v>
      </c>
      <c r="M17" s="152">
        <v>10</v>
      </c>
    </row>
    <row r="18" spans="1:13" ht="18">
      <c r="A18" s="85"/>
      <c r="B18" s="85" t="e">
        <f>LOOKUP(A18,'U15 INDIV'!A$2:B$51)</f>
        <v>#N/A</v>
      </c>
      <c r="C18" s="194"/>
      <c r="D18" s="194"/>
      <c r="E18" s="194"/>
      <c r="F18" s="194"/>
      <c r="G18" s="194"/>
      <c r="H18" s="194"/>
      <c r="I18" s="196">
        <f t="shared" si="0"/>
        <v>0</v>
      </c>
      <c r="J18" s="197"/>
      <c r="K18" s="151">
        <f t="shared" si="1"/>
        <v>0</v>
      </c>
      <c r="L18" s="150" t="e">
        <f t="shared" si="2"/>
        <v>#N/A</v>
      </c>
      <c r="M18" s="152">
        <v>8</v>
      </c>
    </row>
    <row r="19" spans="1:13" ht="18">
      <c r="A19" s="85"/>
      <c r="B19" s="85" t="e">
        <f>LOOKUP(A19,'U15 INDIV'!A$2:B$51)</f>
        <v>#N/A</v>
      </c>
      <c r="C19" s="195"/>
      <c r="D19" s="194"/>
      <c r="E19" s="194"/>
      <c r="F19" s="194"/>
      <c r="G19" s="194"/>
      <c r="H19" s="194"/>
      <c r="I19" s="196">
        <f t="shared" si="0"/>
        <v>0</v>
      </c>
      <c r="J19" s="197"/>
      <c r="K19" s="151">
        <f t="shared" si="1"/>
        <v>0</v>
      </c>
      <c r="L19" s="150" t="e">
        <f t="shared" si="2"/>
        <v>#N/A</v>
      </c>
      <c r="M19" s="152">
        <v>6</v>
      </c>
    </row>
    <row r="20" spans="1:13" ht="18">
      <c r="A20" s="85"/>
      <c r="B20" s="85" t="e">
        <f>LOOKUP(A20,'U15 INDIV'!A$2:B$51)</f>
        <v>#N/A</v>
      </c>
      <c r="C20" s="195"/>
      <c r="D20" s="194"/>
      <c r="E20" s="194"/>
      <c r="F20" s="195"/>
      <c r="G20" s="194"/>
      <c r="H20" s="194"/>
      <c r="I20" s="196">
        <f t="shared" si="0"/>
        <v>0</v>
      </c>
      <c r="J20" s="197"/>
      <c r="K20" s="151">
        <f t="shared" si="1"/>
        <v>0</v>
      </c>
      <c r="L20" s="150" t="e">
        <f t="shared" si="2"/>
        <v>#N/A</v>
      </c>
      <c r="M20" s="152">
        <v>4</v>
      </c>
    </row>
    <row r="21" spans="1:13" ht="18">
      <c r="A21" s="174"/>
      <c r="B21" s="85" t="e">
        <f>LOOKUP(A21,'U15 INDIV'!A$2:B$51)</f>
        <v>#N/A</v>
      </c>
      <c r="C21" s="195"/>
      <c r="D21" s="194"/>
      <c r="E21" s="194"/>
      <c r="F21" s="195"/>
      <c r="G21" s="194"/>
      <c r="H21" s="194"/>
      <c r="I21" s="196">
        <f t="shared" si="0"/>
        <v>0</v>
      </c>
      <c r="J21" s="197"/>
      <c r="K21" s="151">
        <f t="shared" si="1"/>
        <v>0</v>
      </c>
      <c r="L21" s="150" t="e">
        <f t="shared" si="2"/>
        <v>#N/A</v>
      </c>
      <c r="M21" s="152">
        <v>2</v>
      </c>
    </row>
    <row r="22" spans="1:13" ht="18">
      <c r="A22" s="174"/>
      <c r="B22" s="85" t="e">
        <f>LOOKUP(A22,'U15 INDIV'!A$2:B$51)</f>
        <v>#N/A</v>
      </c>
      <c r="C22" s="195"/>
      <c r="D22" s="194"/>
      <c r="E22" s="194"/>
      <c r="F22" s="195"/>
      <c r="G22" s="194"/>
      <c r="H22" s="194"/>
      <c r="I22" s="196">
        <f t="shared" si="0"/>
        <v>0</v>
      </c>
      <c r="J22" s="197"/>
      <c r="K22" s="151">
        <f t="shared" si="1"/>
        <v>0</v>
      </c>
      <c r="L22" s="150" t="e">
        <f t="shared" si="2"/>
        <v>#N/A</v>
      </c>
      <c r="M22" s="152">
        <v>0</v>
      </c>
    </row>
    <row r="23" spans="3:11" s="154" customFormat="1" ht="18">
      <c r="C23" s="156"/>
      <c r="D23" s="156"/>
      <c r="E23" s="156"/>
      <c r="F23" s="156"/>
      <c r="G23" s="156"/>
      <c r="H23" s="156"/>
      <c r="I23" s="156"/>
      <c r="J23" s="198"/>
      <c r="K23" s="156"/>
    </row>
    <row r="24" spans="1:12" s="154" customFormat="1" ht="18">
      <c r="A24" s="157">
        <v>1</v>
      </c>
      <c r="B24" s="157" t="s">
        <v>192</v>
      </c>
      <c r="C24" s="156"/>
      <c r="D24" s="156"/>
      <c r="E24" s="156"/>
      <c r="F24" s="156"/>
      <c r="G24" s="156"/>
      <c r="H24" s="156"/>
      <c r="I24" s="156"/>
      <c r="J24" s="198"/>
      <c r="K24" s="156"/>
      <c r="L24" s="158" t="s">
        <v>193</v>
      </c>
    </row>
    <row r="25" spans="1:12" s="154" customFormat="1" ht="18">
      <c r="A25" s="157">
        <v>2</v>
      </c>
      <c r="B25" s="157" t="s">
        <v>194</v>
      </c>
      <c r="C25" s="156"/>
      <c r="D25" s="156"/>
      <c r="E25" s="156"/>
      <c r="F25" s="156"/>
      <c r="G25" s="156"/>
      <c r="H25" s="156"/>
      <c r="I25" s="156"/>
      <c r="J25" s="198"/>
      <c r="K25" s="156"/>
      <c r="L25" s="158" t="s">
        <v>195</v>
      </c>
    </row>
    <row r="26" spans="1:12" s="154" customFormat="1" ht="18">
      <c r="A26" s="157">
        <v>3</v>
      </c>
      <c r="B26" s="157" t="s">
        <v>196</v>
      </c>
      <c r="C26" s="156"/>
      <c r="D26" s="156"/>
      <c r="E26" s="156"/>
      <c r="F26" s="156"/>
      <c r="G26" s="156"/>
      <c r="H26" s="156"/>
      <c r="I26" s="156"/>
      <c r="J26" s="198"/>
      <c r="K26" s="156"/>
      <c r="L26" s="158" t="s">
        <v>197</v>
      </c>
    </row>
    <row r="27" spans="1:11" s="154" customFormat="1" ht="18">
      <c r="A27" s="157">
        <v>4</v>
      </c>
      <c r="B27" s="157" t="s">
        <v>198</v>
      </c>
      <c r="C27" s="156"/>
      <c r="D27" s="156"/>
      <c r="E27" s="156"/>
      <c r="F27" s="156"/>
      <c r="G27" s="156"/>
      <c r="H27" s="156"/>
      <c r="I27" s="156"/>
      <c r="J27" s="198"/>
      <c r="K27" s="156"/>
    </row>
    <row r="28" spans="2:11" s="154" customFormat="1" ht="18">
      <c r="B28" s="159" t="s">
        <v>210</v>
      </c>
      <c r="C28" s="156"/>
      <c r="D28" s="156"/>
      <c r="E28" s="156"/>
      <c r="F28" s="156"/>
      <c r="G28" s="156"/>
      <c r="H28" s="156"/>
      <c r="I28" s="156"/>
      <c r="J28" s="198"/>
      <c r="K28" s="156"/>
    </row>
    <row r="29" spans="3:11" s="154" customFormat="1" ht="18">
      <c r="C29" s="156"/>
      <c r="D29" s="156"/>
      <c r="E29" s="156"/>
      <c r="F29" s="156"/>
      <c r="G29" s="156"/>
      <c r="H29" s="156"/>
      <c r="I29" s="156"/>
      <c r="J29" s="198"/>
      <c r="K29" s="156"/>
    </row>
    <row r="30" spans="3:11" s="154" customFormat="1" ht="18">
      <c r="C30" s="156"/>
      <c r="D30" s="156"/>
      <c r="E30" s="156"/>
      <c r="F30" s="156"/>
      <c r="G30" s="156"/>
      <c r="H30" s="156"/>
      <c r="I30" s="156"/>
      <c r="J30" s="198"/>
      <c r="K30" s="156"/>
    </row>
    <row r="31" spans="3:11" s="154" customFormat="1" ht="18">
      <c r="C31" s="156"/>
      <c r="D31" s="156"/>
      <c r="E31" s="156"/>
      <c r="F31" s="156"/>
      <c r="G31" s="156"/>
      <c r="H31" s="156"/>
      <c r="I31" s="156"/>
      <c r="J31" s="198"/>
      <c r="K31" s="156"/>
    </row>
    <row r="32" spans="3:11" s="154" customFormat="1" ht="18">
      <c r="C32" s="156"/>
      <c r="D32" s="156"/>
      <c r="E32" s="156"/>
      <c r="F32" s="156"/>
      <c r="G32" s="156"/>
      <c r="H32" s="156"/>
      <c r="I32" s="156"/>
      <c r="J32" s="198"/>
      <c r="K32" s="156"/>
    </row>
    <row r="33" spans="3:11" s="154" customFormat="1" ht="18">
      <c r="C33" s="156"/>
      <c r="D33" s="156"/>
      <c r="E33" s="156"/>
      <c r="F33" s="156"/>
      <c r="G33" s="156"/>
      <c r="H33" s="156"/>
      <c r="I33" s="156"/>
      <c r="J33" s="198"/>
      <c r="K33" s="156"/>
    </row>
    <row r="34" spans="3:11" s="154" customFormat="1" ht="18">
      <c r="C34" s="156"/>
      <c r="D34" s="156"/>
      <c r="E34" s="156"/>
      <c r="F34" s="156"/>
      <c r="G34" s="156"/>
      <c r="H34" s="156"/>
      <c r="I34" s="156"/>
      <c r="J34" s="198"/>
      <c r="K34" s="156"/>
    </row>
    <row r="35" spans="3:11" s="154" customFormat="1" ht="18">
      <c r="C35" s="156"/>
      <c r="D35" s="156"/>
      <c r="E35" s="156"/>
      <c r="F35" s="156"/>
      <c r="G35" s="156"/>
      <c r="H35" s="156"/>
      <c r="I35" s="156"/>
      <c r="J35" s="198"/>
      <c r="K35" s="156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42"/>
  <sheetViews>
    <sheetView workbookViewId="0" topLeftCell="A25">
      <selection activeCell="L8" sqref="L8:L12"/>
    </sheetView>
  </sheetViews>
  <sheetFormatPr defaultColWidth="9.140625" defaultRowHeight="12.75"/>
  <cols>
    <col min="1" max="1" width="8.140625" style="154" customWidth="1"/>
    <col min="2" max="2" width="24.7109375" style="154" customWidth="1"/>
    <col min="3" max="3" width="9.140625" style="154" customWidth="1"/>
    <col min="4" max="4" width="8.57421875" style="154" customWidth="1"/>
    <col min="5" max="10" width="9.140625" style="154" customWidth="1"/>
    <col min="11" max="11" width="8.421875" style="203" customWidth="1"/>
    <col min="12" max="16384" width="9.140625" style="154" customWidth="1"/>
  </cols>
  <sheetData>
    <row r="1" spans="1:10" ht="21" customHeight="1">
      <c r="A1" s="200" t="s">
        <v>0</v>
      </c>
      <c r="B1" s="201" t="s">
        <v>138</v>
      </c>
      <c r="C1" s="201" t="s">
        <v>139</v>
      </c>
      <c r="D1" s="201" t="s">
        <v>140</v>
      </c>
      <c r="E1" s="201" t="s">
        <v>142</v>
      </c>
      <c r="F1" s="201" t="s">
        <v>141</v>
      </c>
      <c r="G1" s="201" t="s">
        <v>143</v>
      </c>
      <c r="H1" s="201" t="s">
        <v>144</v>
      </c>
      <c r="I1" s="201" t="s">
        <v>211</v>
      </c>
      <c r="J1" s="202" t="s">
        <v>212</v>
      </c>
    </row>
    <row r="2" spans="1:11" ht="21" customHeight="1">
      <c r="A2" s="204" t="s">
        <v>15</v>
      </c>
      <c r="B2" s="140" t="e">
        <f>LOOKUP(A2,'U15 INDIV'!A$2:B$51)</f>
        <v>#N/A</v>
      </c>
      <c r="C2" s="140" t="s">
        <v>15</v>
      </c>
      <c r="D2" s="140" t="s">
        <v>15</v>
      </c>
      <c r="E2" s="140" t="s">
        <v>15</v>
      </c>
      <c r="F2" s="140" t="s">
        <v>15</v>
      </c>
      <c r="G2" s="140" t="s">
        <v>15</v>
      </c>
      <c r="H2" s="140" t="s">
        <v>15</v>
      </c>
      <c r="I2" s="140"/>
      <c r="J2" s="205"/>
      <c r="K2" s="203" t="s">
        <v>147</v>
      </c>
    </row>
    <row r="3" spans="1:11" ht="21" customHeight="1">
      <c r="A3" s="204" t="s">
        <v>15</v>
      </c>
      <c r="B3" s="140" t="e">
        <f>LOOKUP(A3,'U15 INDIV'!A$2:B$51)</f>
        <v>#N/A</v>
      </c>
      <c r="C3" s="140"/>
      <c r="D3" s="140"/>
      <c r="E3" s="140"/>
      <c r="F3" s="140"/>
      <c r="G3" s="140"/>
      <c r="H3" s="140"/>
      <c r="I3" s="140"/>
      <c r="J3" s="205"/>
      <c r="K3" s="203" t="s">
        <v>147</v>
      </c>
    </row>
    <row r="4" spans="1:11" ht="21" customHeight="1">
      <c r="A4" s="204" t="s">
        <v>15</v>
      </c>
      <c r="B4" s="140" t="e">
        <f>LOOKUP(A4,'U15 INDIV'!A$2:B$51)</f>
        <v>#N/A</v>
      </c>
      <c r="C4" s="140"/>
      <c r="D4" s="140"/>
      <c r="E4" s="140"/>
      <c r="F4" s="140"/>
      <c r="G4" s="140"/>
      <c r="H4" s="140"/>
      <c r="I4" s="140"/>
      <c r="J4" s="205"/>
      <c r="K4" s="203" t="s">
        <v>147</v>
      </c>
    </row>
    <row r="5" spans="1:11" ht="21" customHeight="1">
      <c r="A5" s="204" t="s">
        <v>15</v>
      </c>
      <c r="B5" s="140" t="e">
        <f>LOOKUP(A5,'U15 INDIV'!A$2:B$51)</f>
        <v>#N/A</v>
      </c>
      <c r="C5" s="140"/>
      <c r="D5" s="140"/>
      <c r="E5" s="140"/>
      <c r="F5" s="140"/>
      <c r="G5" s="140"/>
      <c r="H5" s="140"/>
      <c r="I5" s="140"/>
      <c r="J5" s="205"/>
      <c r="K5" s="203" t="s">
        <v>147</v>
      </c>
    </row>
    <row r="6" spans="1:11" ht="21" customHeight="1">
      <c r="A6" s="204" t="s">
        <v>15</v>
      </c>
      <c r="B6" s="140" t="e">
        <f>LOOKUP(A6,'U15 INDIV'!A$2:B$51)</f>
        <v>#N/A</v>
      </c>
      <c r="C6" s="140"/>
      <c r="D6" s="140"/>
      <c r="E6" s="140"/>
      <c r="F6" s="140"/>
      <c r="G6" s="140"/>
      <c r="H6" s="140"/>
      <c r="I6" s="140"/>
      <c r="J6" s="205"/>
      <c r="K6" s="203" t="s">
        <v>147</v>
      </c>
    </row>
    <row r="7" spans="1:11" ht="21" customHeight="1" thickBot="1">
      <c r="A7" s="206" t="s">
        <v>15</v>
      </c>
      <c r="B7" s="140" t="e">
        <f>LOOKUP(A7,'U15 INDIV'!A$2:B$51)</f>
        <v>#N/A</v>
      </c>
      <c r="C7" s="207"/>
      <c r="D7" s="207"/>
      <c r="E7" s="207"/>
      <c r="F7" s="207"/>
      <c r="G7" s="207"/>
      <c r="H7" s="207"/>
      <c r="I7" s="207"/>
      <c r="J7" s="208"/>
      <c r="K7" s="203" t="s">
        <v>147</v>
      </c>
    </row>
    <row r="8" spans="1:10" ht="21" customHeight="1">
      <c r="A8" s="200" t="s">
        <v>0</v>
      </c>
      <c r="B8" s="201" t="s">
        <v>138</v>
      </c>
      <c r="C8" s="201" t="s">
        <v>139</v>
      </c>
      <c r="D8" s="201" t="s">
        <v>140</v>
      </c>
      <c r="E8" s="201" t="s">
        <v>142</v>
      </c>
      <c r="F8" s="201" t="s">
        <v>141</v>
      </c>
      <c r="G8" s="201" t="s">
        <v>143</v>
      </c>
      <c r="H8" s="201" t="s">
        <v>144</v>
      </c>
      <c r="I8" s="201" t="s">
        <v>211</v>
      </c>
      <c r="J8" s="202" t="s">
        <v>212</v>
      </c>
    </row>
    <row r="9" spans="1:11" ht="21" customHeight="1">
      <c r="A9" s="204" t="s">
        <v>15</v>
      </c>
      <c r="B9" s="140" t="e">
        <f>LOOKUP(A9,'U15 INDIV'!A$2:B$51)</f>
        <v>#N/A</v>
      </c>
      <c r="C9" s="140" t="s">
        <v>15</v>
      </c>
      <c r="D9" s="140" t="s">
        <v>15</v>
      </c>
      <c r="E9" s="140" t="s">
        <v>15</v>
      </c>
      <c r="F9" s="140" t="s">
        <v>15</v>
      </c>
      <c r="G9" s="140" t="s">
        <v>15</v>
      </c>
      <c r="H9" s="140" t="s">
        <v>15</v>
      </c>
      <c r="I9" s="140"/>
      <c r="J9" s="205"/>
      <c r="K9" s="203" t="s">
        <v>148</v>
      </c>
    </row>
    <row r="10" spans="1:11" ht="21" customHeight="1">
      <c r="A10" s="204" t="s">
        <v>15</v>
      </c>
      <c r="B10" s="140" t="e">
        <f>LOOKUP(A10,'U15 INDIV'!A$2:B$51)</f>
        <v>#N/A</v>
      </c>
      <c r="C10" s="140"/>
      <c r="D10" s="140"/>
      <c r="E10" s="140"/>
      <c r="F10" s="140"/>
      <c r="G10" s="140"/>
      <c r="H10" s="140"/>
      <c r="I10" s="140"/>
      <c r="J10" s="205"/>
      <c r="K10" s="203" t="s">
        <v>148</v>
      </c>
    </row>
    <row r="11" spans="1:11" ht="21" customHeight="1">
      <c r="A11" s="204" t="s">
        <v>15</v>
      </c>
      <c r="B11" s="140" t="e">
        <f>LOOKUP(A11,'U15 INDIV'!A$2:B$51)</f>
        <v>#N/A</v>
      </c>
      <c r="C11" s="140"/>
      <c r="D11" s="140"/>
      <c r="E11" s="140"/>
      <c r="F11" s="140"/>
      <c r="G11" s="140"/>
      <c r="H11" s="140"/>
      <c r="I11" s="140"/>
      <c r="J11" s="205"/>
      <c r="K11" s="203" t="s">
        <v>148</v>
      </c>
    </row>
    <row r="12" spans="1:11" ht="21" customHeight="1">
      <c r="A12" s="204" t="s">
        <v>15</v>
      </c>
      <c r="B12" s="140" t="e">
        <f>LOOKUP(A12,'U15 INDIV'!A$2:B$51)</f>
        <v>#N/A</v>
      </c>
      <c r="C12" s="140"/>
      <c r="D12" s="140"/>
      <c r="E12" s="140"/>
      <c r="F12" s="140"/>
      <c r="G12" s="140"/>
      <c r="H12" s="140"/>
      <c r="I12" s="140"/>
      <c r="J12" s="205"/>
      <c r="K12" s="203" t="s">
        <v>148</v>
      </c>
    </row>
    <row r="13" spans="1:11" ht="21" customHeight="1">
      <c r="A13" s="204" t="s">
        <v>15</v>
      </c>
      <c r="B13" s="140" t="e">
        <f>LOOKUP(A13,'U15 INDIV'!A$2:B$51)</f>
        <v>#N/A</v>
      </c>
      <c r="C13" s="140"/>
      <c r="D13" s="140"/>
      <c r="E13" s="140"/>
      <c r="F13" s="140"/>
      <c r="G13" s="140"/>
      <c r="H13" s="140"/>
      <c r="I13" s="140"/>
      <c r="J13" s="205"/>
      <c r="K13" s="203" t="s">
        <v>148</v>
      </c>
    </row>
    <row r="14" spans="1:11" ht="21" customHeight="1" thickBot="1">
      <c r="A14" s="206" t="s">
        <v>15</v>
      </c>
      <c r="B14" s="140" t="e">
        <f>LOOKUP(A14,'U15 INDIV'!A$2:B$51)</f>
        <v>#N/A</v>
      </c>
      <c r="C14" s="207"/>
      <c r="D14" s="207"/>
      <c r="E14" s="207"/>
      <c r="F14" s="207"/>
      <c r="G14" s="207"/>
      <c r="H14" s="207"/>
      <c r="I14" s="207"/>
      <c r="J14" s="208"/>
      <c r="K14" s="203" t="s">
        <v>148</v>
      </c>
    </row>
    <row r="15" spans="1:10" ht="21" customHeight="1">
      <c r="A15" s="200" t="s">
        <v>0</v>
      </c>
      <c r="B15" s="201" t="s">
        <v>138</v>
      </c>
      <c r="C15" s="201" t="s">
        <v>139</v>
      </c>
      <c r="D15" s="201" t="s">
        <v>140</v>
      </c>
      <c r="E15" s="201" t="s">
        <v>142</v>
      </c>
      <c r="F15" s="201" t="s">
        <v>141</v>
      </c>
      <c r="G15" s="201" t="s">
        <v>143</v>
      </c>
      <c r="H15" s="201" t="s">
        <v>144</v>
      </c>
      <c r="I15" s="201" t="s">
        <v>211</v>
      </c>
      <c r="J15" s="202" t="s">
        <v>212</v>
      </c>
    </row>
    <row r="16" spans="1:11" ht="21" customHeight="1">
      <c r="A16" s="209">
        <v>301</v>
      </c>
      <c r="B16" s="140" t="str">
        <f>LOOKUP(A16,'U15 INDIV'!A$2:B$51)</f>
        <v>Joshua Newman</v>
      </c>
      <c r="C16" s="210" t="s">
        <v>213</v>
      </c>
      <c r="D16" s="211" t="s">
        <v>15</v>
      </c>
      <c r="E16" s="211" t="s">
        <v>15</v>
      </c>
      <c r="F16" s="210" t="s">
        <v>213</v>
      </c>
      <c r="G16" s="210" t="s">
        <v>213</v>
      </c>
      <c r="H16" s="211" t="s">
        <v>15</v>
      </c>
      <c r="I16" s="211"/>
      <c r="J16" s="212" t="s">
        <v>213</v>
      </c>
      <c r="K16" s="203" t="s">
        <v>149</v>
      </c>
    </row>
    <row r="17" spans="1:11" ht="21" customHeight="1">
      <c r="A17" s="209">
        <v>302</v>
      </c>
      <c r="B17" s="140" t="str">
        <f>LOOKUP(A17,'U15 INDIV'!A$2:B$51)</f>
        <v>Nathaniel Facey</v>
      </c>
      <c r="C17" s="210" t="s">
        <v>213</v>
      </c>
      <c r="D17" s="211"/>
      <c r="E17" s="211"/>
      <c r="F17" s="210" t="s">
        <v>213</v>
      </c>
      <c r="G17" s="211"/>
      <c r="H17" s="210" t="s">
        <v>213</v>
      </c>
      <c r="I17" s="211"/>
      <c r="J17" s="212" t="s">
        <v>213</v>
      </c>
      <c r="K17" s="203" t="s">
        <v>149</v>
      </c>
    </row>
    <row r="18" spans="1:11" ht="21" customHeight="1">
      <c r="A18" s="209">
        <v>303</v>
      </c>
      <c r="B18" s="140" t="str">
        <f>LOOKUP(A18,'U15 INDIV'!A$2:B$51)</f>
        <v>Ryan Stride</v>
      </c>
      <c r="C18" s="210" t="s">
        <v>213</v>
      </c>
      <c r="D18" s="211"/>
      <c r="E18" s="210" t="s">
        <v>213</v>
      </c>
      <c r="F18" s="211"/>
      <c r="G18" s="211"/>
      <c r="H18" s="210" t="s">
        <v>213</v>
      </c>
      <c r="I18" s="211"/>
      <c r="J18" s="212" t="s">
        <v>213</v>
      </c>
      <c r="K18" s="203" t="s">
        <v>149</v>
      </c>
    </row>
    <row r="19" spans="1:11" ht="21" customHeight="1">
      <c r="A19" s="209">
        <v>306</v>
      </c>
      <c r="B19" s="213" t="str">
        <f>LOOKUP(A19,'U15 INDIV'!A$2:B$51)</f>
        <v>Jose Martin-Fullerton</v>
      </c>
      <c r="C19" s="211"/>
      <c r="D19" s="210" t="s">
        <v>213</v>
      </c>
      <c r="E19" s="140"/>
      <c r="F19" s="210" t="s">
        <v>213</v>
      </c>
      <c r="G19" s="210" t="s">
        <v>213</v>
      </c>
      <c r="H19" s="211"/>
      <c r="I19" s="140"/>
      <c r="J19" s="212" t="s">
        <v>213</v>
      </c>
      <c r="K19" s="203" t="s">
        <v>149</v>
      </c>
    </row>
    <row r="20" spans="1:11" ht="21" customHeight="1">
      <c r="A20" s="209">
        <v>304</v>
      </c>
      <c r="B20" s="140" t="str">
        <f>LOOKUP(A20,'U15 INDIV'!A$2:B$51)</f>
        <v>Jake Porter</v>
      </c>
      <c r="C20" s="211"/>
      <c r="D20" s="210" t="s">
        <v>213</v>
      </c>
      <c r="E20" s="210" t="s">
        <v>213</v>
      </c>
      <c r="F20" s="211"/>
      <c r="G20" s="211"/>
      <c r="H20" s="210" t="s">
        <v>213</v>
      </c>
      <c r="I20" s="210" t="s">
        <v>213</v>
      </c>
      <c r="J20" s="205"/>
      <c r="K20" s="203" t="s">
        <v>149</v>
      </c>
    </row>
    <row r="21" spans="1:11" ht="21" customHeight="1" thickBot="1">
      <c r="A21" s="214">
        <v>305</v>
      </c>
      <c r="B21" s="140" t="str">
        <f>LOOKUP(A21,'U15 INDIV'!A$2:B$51)</f>
        <v>Luke Morbey</v>
      </c>
      <c r="C21" s="215"/>
      <c r="D21" s="216" t="s">
        <v>213</v>
      </c>
      <c r="E21" s="216" t="s">
        <v>213</v>
      </c>
      <c r="F21" s="207"/>
      <c r="G21" s="216" t="s">
        <v>213</v>
      </c>
      <c r="H21" s="215"/>
      <c r="I21" s="216" t="s">
        <v>213</v>
      </c>
      <c r="J21" s="217"/>
      <c r="K21" s="203" t="s">
        <v>149</v>
      </c>
    </row>
    <row r="22" spans="1:10" ht="21" customHeight="1">
      <c r="A22" s="200" t="s">
        <v>0</v>
      </c>
      <c r="B22" s="201" t="s">
        <v>138</v>
      </c>
      <c r="C22" s="201" t="s">
        <v>139</v>
      </c>
      <c r="D22" s="201" t="s">
        <v>140</v>
      </c>
      <c r="E22" s="201" t="s">
        <v>142</v>
      </c>
      <c r="F22" s="201" t="s">
        <v>141</v>
      </c>
      <c r="G22" s="201" t="s">
        <v>143</v>
      </c>
      <c r="H22" s="201" t="s">
        <v>144</v>
      </c>
      <c r="I22" s="201" t="s">
        <v>211</v>
      </c>
      <c r="J22" s="202" t="s">
        <v>212</v>
      </c>
    </row>
    <row r="23" spans="1:11" ht="21" customHeight="1">
      <c r="A23" s="204" t="s">
        <v>15</v>
      </c>
      <c r="B23" s="140" t="e">
        <f>LOOKUP(A23,'U15 INDIV'!A$2:B$51)</f>
        <v>#N/A</v>
      </c>
      <c r="C23" s="140" t="s">
        <v>15</v>
      </c>
      <c r="D23" s="140" t="s">
        <v>15</v>
      </c>
      <c r="E23" s="140" t="s">
        <v>15</v>
      </c>
      <c r="F23" s="140" t="s">
        <v>15</v>
      </c>
      <c r="G23" s="140" t="s">
        <v>15</v>
      </c>
      <c r="H23" s="140" t="s">
        <v>15</v>
      </c>
      <c r="I23" s="140"/>
      <c r="J23" s="205"/>
      <c r="K23" s="203" t="s">
        <v>150</v>
      </c>
    </row>
    <row r="24" spans="1:11" ht="21" customHeight="1">
      <c r="A24" s="204" t="s">
        <v>15</v>
      </c>
      <c r="B24" s="140" t="e">
        <f>LOOKUP(A24,'U15 INDIV'!A$2:B$51)</f>
        <v>#N/A</v>
      </c>
      <c r="C24" s="140"/>
      <c r="D24" s="140"/>
      <c r="E24" s="140"/>
      <c r="F24" s="140"/>
      <c r="G24" s="140"/>
      <c r="H24" s="140"/>
      <c r="I24" s="140"/>
      <c r="J24" s="205"/>
      <c r="K24" s="203" t="s">
        <v>150</v>
      </c>
    </row>
    <row r="25" spans="1:11" ht="21" customHeight="1">
      <c r="A25" s="204" t="s">
        <v>15</v>
      </c>
      <c r="B25" s="140" t="e">
        <f>LOOKUP(A25,'U15 INDIV'!A$2:B$51)</f>
        <v>#N/A</v>
      </c>
      <c r="C25" s="140"/>
      <c r="D25" s="140"/>
      <c r="E25" s="140"/>
      <c r="F25" s="140"/>
      <c r="G25" s="140"/>
      <c r="H25" s="140"/>
      <c r="I25" s="140"/>
      <c r="J25" s="205"/>
      <c r="K25" s="203" t="s">
        <v>150</v>
      </c>
    </row>
    <row r="26" spans="1:11" ht="21" customHeight="1">
      <c r="A26" s="204" t="s">
        <v>15</v>
      </c>
      <c r="B26" s="140" t="e">
        <f>LOOKUP(A26,'U15 INDIV'!A$2:B$51)</f>
        <v>#N/A</v>
      </c>
      <c r="C26" s="140"/>
      <c r="D26" s="140"/>
      <c r="E26" s="140"/>
      <c r="F26" s="140"/>
      <c r="G26" s="140"/>
      <c r="H26" s="140"/>
      <c r="I26" s="140"/>
      <c r="J26" s="205"/>
      <c r="K26" s="203" t="s">
        <v>150</v>
      </c>
    </row>
    <row r="27" spans="1:11" ht="21" customHeight="1">
      <c r="A27" s="204" t="s">
        <v>15</v>
      </c>
      <c r="B27" s="140" t="e">
        <f>LOOKUP(A27,'U15 INDIV'!A$2:B$51)</f>
        <v>#N/A</v>
      </c>
      <c r="C27" s="140"/>
      <c r="D27" s="140"/>
      <c r="E27" s="140"/>
      <c r="F27" s="140"/>
      <c r="G27" s="140"/>
      <c r="H27" s="140"/>
      <c r="I27" s="140"/>
      <c r="J27" s="205"/>
      <c r="K27" s="203" t="s">
        <v>150</v>
      </c>
    </row>
    <row r="28" spans="1:11" ht="21" customHeight="1" thickBot="1">
      <c r="A28" s="206" t="s">
        <v>15</v>
      </c>
      <c r="B28" s="140" t="e">
        <f>LOOKUP(A28,'U15 INDIV'!A$2:B$51)</f>
        <v>#N/A</v>
      </c>
      <c r="C28" s="207"/>
      <c r="D28" s="207"/>
      <c r="E28" s="207"/>
      <c r="F28" s="207"/>
      <c r="G28" s="207"/>
      <c r="H28" s="207"/>
      <c r="I28" s="207"/>
      <c r="J28" s="208"/>
      <c r="K28" s="203" t="s">
        <v>150</v>
      </c>
    </row>
    <row r="29" spans="1:10" ht="21" customHeight="1">
      <c r="A29" s="200" t="s">
        <v>0</v>
      </c>
      <c r="B29" s="201" t="s">
        <v>138</v>
      </c>
      <c r="C29" s="201" t="s">
        <v>139</v>
      </c>
      <c r="D29" s="201" t="s">
        <v>140</v>
      </c>
      <c r="E29" s="201" t="s">
        <v>142</v>
      </c>
      <c r="F29" s="201" t="s">
        <v>141</v>
      </c>
      <c r="G29" s="201" t="s">
        <v>143</v>
      </c>
      <c r="H29" s="201" t="s">
        <v>144</v>
      </c>
      <c r="I29" s="201" t="s">
        <v>211</v>
      </c>
      <c r="J29" s="202" t="s">
        <v>212</v>
      </c>
    </row>
    <row r="30" spans="1:11" ht="21" customHeight="1">
      <c r="A30" s="204" t="s">
        <v>15</v>
      </c>
      <c r="B30" s="140" t="e">
        <f>LOOKUP(A30,'U15 INDIV'!A$2:B$51)</f>
        <v>#N/A</v>
      </c>
      <c r="C30" s="140" t="s">
        <v>15</v>
      </c>
      <c r="D30" s="140" t="s">
        <v>15</v>
      </c>
      <c r="E30" s="140" t="s">
        <v>15</v>
      </c>
      <c r="F30" s="140" t="s">
        <v>15</v>
      </c>
      <c r="G30" s="140" t="s">
        <v>15</v>
      </c>
      <c r="H30" s="140" t="s">
        <v>15</v>
      </c>
      <c r="I30" s="140"/>
      <c r="J30" s="205"/>
      <c r="K30" s="203" t="s">
        <v>151</v>
      </c>
    </row>
    <row r="31" spans="1:11" ht="21" customHeight="1">
      <c r="A31" s="204" t="s">
        <v>15</v>
      </c>
      <c r="B31" s="140" t="e">
        <f>LOOKUP(A31,'U15 INDIV'!A$2:B$51)</f>
        <v>#N/A</v>
      </c>
      <c r="C31" s="140"/>
      <c r="D31" s="140"/>
      <c r="E31" s="140"/>
      <c r="F31" s="140"/>
      <c r="G31" s="140"/>
      <c r="H31" s="140"/>
      <c r="I31" s="140"/>
      <c r="J31" s="205"/>
      <c r="K31" s="203" t="s">
        <v>151</v>
      </c>
    </row>
    <row r="32" spans="1:11" ht="21" customHeight="1">
      <c r="A32" s="204" t="s">
        <v>15</v>
      </c>
      <c r="B32" s="140" t="e">
        <f>LOOKUP(A32,'U15 INDIV'!A$2:B$51)</f>
        <v>#N/A</v>
      </c>
      <c r="C32" s="140"/>
      <c r="D32" s="140"/>
      <c r="E32" s="140"/>
      <c r="F32" s="140"/>
      <c r="G32" s="140"/>
      <c r="H32" s="140"/>
      <c r="I32" s="140"/>
      <c r="J32" s="205"/>
      <c r="K32" s="203" t="s">
        <v>151</v>
      </c>
    </row>
    <row r="33" spans="1:11" ht="21" customHeight="1">
      <c r="A33" s="204" t="s">
        <v>15</v>
      </c>
      <c r="B33" s="140" t="e">
        <f>LOOKUP(A33,'U15 INDIV'!A$2:B$51)</f>
        <v>#N/A</v>
      </c>
      <c r="C33" s="140"/>
      <c r="D33" s="140"/>
      <c r="E33" s="140"/>
      <c r="F33" s="140"/>
      <c r="G33" s="140"/>
      <c r="H33" s="140"/>
      <c r="I33" s="140"/>
      <c r="J33" s="205"/>
      <c r="K33" s="203" t="s">
        <v>151</v>
      </c>
    </row>
    <row r="34" spans="1:11" ht="21" customHeight="1">
      <c r="A34" s="204" t="s">
        <v>15</v>
      </c>
      <c r="B34" s="140" t="e">
        <f>LOOKUP(A34,'U15 INDIV'!A$2:B$51)</f>
        <v>#N/A</v>
      </c>
      <c r="C34" s="140"/>
      <c r="D34" s="140"/>
      <c r="E34" s="140"/>
      <c r="F34" s="140"/>
      <c r="G34" s="140"/>
      <c r="H34" s="140"/>
      <c r="I34" s="140"/>
      <c r="J34" s="205"/>
      <c r="K34" s="203" t="s">
        <v>151</v>
      </c>
    </row>
    <row r="35" spans="1:11" ht="21" customHeight="1" thickBot="1">
      <c r="A35" s="206" t="s">
        <v>15</v>
      </c>
      <c r="B35" s="140" t="e">
        <f>LOOKUP(A35,'U15 INDIV'!A$2:B$51)</f>
        <v>#N/A</v>
      </c>
      <c r="C35" s="207"/>
      <c r="D35" s="207"/>
      <c r="E35" s="207"/>
      <c r="F35" s="207"/>
      <c r="G35" s="207"/>
      <c r="H35" s="207"/>
      <c r="I35" s="207"/>
      <c r="J35" s="208"/>
      <c r="K35" s="203" t="s">
        <v>151</v>
      </c>
    </row>
    <row r="36" spans="1:10" ht="21" customHeight="1">
      <c r="A36" s="200" t="s">
        <v>0</v>
      </c>
      <c r="B36" s="201" t="s">
        <v>138</v>
      </c>
      <c r="C36" s="201" t="s">
        <v>139</v>
      </c>
      <c r="D36" s="201" t="s">
        <v>140</v>
      </c>
      <c r="E36" s="201" t="s">
        <v>142</v>
      </c>
      <c r="F36" s="201" t="s">
        <v>141</v>
      </c>
      <c r="G36" s="201" t="s">
        <v>143</v>
      </c>
      <c r="H36" s="201" t="s">
        <v>144</v>
      </c>
      <c r="I36" s="201" t="s">
        <v>211</v>
      </c>
      <c r="J36" s="202" t="s">
        <v>212</v>
      </c>
    </row>
    <row r="37" spans="1:11" ht="21" customHeight="1">
      <c r="A37" s="204">
        <v>640</v>
      </c>
      <c r="B37" s="140" t="str">
        <f>LOOKUP(A37,'U15 INDIV'!A$2:B$51)</f>
        <v>Rob Watson</v>
      </c>
      <c r="C37" s="140" t="s">
        <v>15</v>
      </c>
      <c r="D37" s="140" t="s">
        <v>15</v>
      </c>
      <c r="E37" s="140" t="s">
        <v>15</v>
      </c>
      <c r="F37" s="140" t="s">
        <v>15</v>
      </c>
      <c r="G37" s="140" t="s">
        <v>15</v>
      </c>
      <c r="H37" s="140" t="s">
        <v>15</v>
      </c>
      <c r="I37" s="140"/>
      <c r="J37" s="205"/>
      <c r="K37" s="203" t="s">
        <v>152</v>
      </c>
    </row>
    <row r="38" spans="1:11" ht="21" customHeight="1">
      <c r="A38" s="204">
        <v>641</v>
      </c>
      <c r="B38" s="140" t="str">
        <f>LOOKUP(A38,'U15 INDIV'!A$2:B$51)</f>
        <v>Alex May</v>
      </c>
      <c r="C38" s="140"/>
      <c r="D38" s="140"/>
      <c r="E38" s="140"/>
      <c r="F38" s="140"/>
      <c r="G38" s="140"/>
      <c r="H38" s="140"/>
      <c r="I38" s="140"/>
      <c r="J38" s="205"/>
      <c r="K38" s="203" t="s">
        <v>152</v>
      </c>
    </row>
    <row r="39" spans="1:11" ht="21" customHeight="1">
      <c r="A39" s="204">
        <v>642</v>
      </c>
      <c r="B39" s="140" t="str">
        <f>LOOKUP(A39,'U15 INDIV'!A$2:B$51)</f>
        <v>Albert Onyeaka</v>
      </c>
      <c r="C39" s="140"/>
      <c r="D39" s="140"/>
      <c r="E39" s="140"/>
      <c r="F39" s="140"/>
      <c r="G39" s="140"/>
      <c r="H39" s="140"/>
      <c r="I39" s="140"/>
      <c r="J39" s="205"/>
      <c r="K39" s="203" t="s">
        <v>152</v>
      </c>
    </row>
    <row r="40" spans="1:11" ht="21" customHeight="1">
      <c r="A40" s="204">
        <v>643</v>
      </c>
      <c r="B40" s="140" t="str">
        <f>LOOKUP(A40,'U15 INDIV'!A$2:B$51)</f>
        <v>Joe Ferrari</v>
      </c>
      <c r="C40" s="140"/>
      <c r="D40" s="140"/>
      <c r="E40" s="140"/>
      <c r="F40" s="140"/>
      <c r="G40" s="140"/>
      <c r="H40" s="140"/>
      <c r="I40" s="140"/>
      <c r="J40" s="205"/>
      <c r="K40" s="203" t="s">
        <v>152</v>
      </c>
    </row>
    <row r="41" spans="1:11" ht="21" customHeight="1">
      <c r="A41" s="204">
        <v>644</v>
      </c>
      <c r="B41" s="140" t="str">
        <f>LOOKUP(A41,'U15 INDIV'!A$2:B$51)</f>
        <v>Oliver Buckle</v>
      </c>
      <c r="C41" s="140"/>
      <c r="D41" s="140"/>
      <c r="E41" s="140"/>
      <c r="F41" s="140"/>
      <c r="G41" s="140"/>
      <c r="H41" s="140"/>
      <c r="I41" s="140"/>
      <c r="J41" s="205"/>
      <c r="K41" s="203" t="s">
        <v>152</v>
      </c>
    </row>
    <row r="42" spans="1:11" ht="21" customHeight="1" thickBot="1">
      <c r="A42" s="140">
        <v>645</v>
      </c>
      <c r="B42" s="207" t="str">
        <f>LOOKUP(A42,'U15 INDIV'!A$2:B$51)</f>
        <v>Bradley Free</v>
      </c>
      <c r="C42" s="207"/>
      <c r="D42" s="207"/>
      <c r="E42" s="207"/>
      <c r="F42" s="207"/>
      <c r="G42" s="207"/>
      <c r="H42" s="207"/>
      <c r="I42" s="207"/>
      <c r="J42" s="208"/>
      <c r="K42" s="203" t="s">
        <v>152</v>
      </c>
    </row>
  </sheetData>
  <printOptions horizontalCentered="1" verticalCentered="1"/>
  <pageMargins left="0.5118110236220472" right="0.3937007874015748" top="0.6692913385826772" bottom="0.7086614173228347" header="0.5118110236220472" footer="0.5118110236220472"/>
  <pageSetup fitToHeight="1" fitToWidth="1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44"/>
  <sheetViews>
    <sheetView workbookViewId="0" topLeftCell="A16">
      <selection activeCell="L8" sqref="L8:L12"/>
    </sheetView>
  </sheetViews>
  <sheetFormatPr defaultColWidth="9.140625" defaultRowHeight="12.75"/>
  <cols>
    <col min="1" max="1" width="9.140625" style="75" customWidth="1"/>
    <col min="2" max="2" width="28.7109375" style="75" customWidth="1"/>
    <col min="3" max="9" width="9.140625" style="220" customWidth="1"/>
    <col min="10" max="16384" width="9.140625" style="75" customWidth="1"/>
  </cols>
  <sheetData>
    <row r="1" spans="1:9" ht="36">
      <c r="A1" s="141" t="str">
        <f>2Lap!A1</f>
        <v>No</v>
      </c>
      <c r="B1" s="142" t="str">
        <f>2Lap!B1</f>
        <v>U15B 2 Lap</v>
      </c>
      <c r="C1" s="143" t="str">
        <f>2Lap!C1</f>
        <v>Oct</v>
      </c>
      <c r="D1" s="143" t="str">
        <f>2Lap!D1</f>
        <v>Nov</v>
      </c>
      <c r="E1" s="143" t="str">
        <f>2Lap!E1</f>
        <v>Dec</v>
      </c>
      <c r="F1" s="143" t="str">
        <f>2Lap!F1</f>
        <v>Jan</v>
      </c>
      <c r="G1" s="143" t="str">
        <f>2Lap!G1</f>
        <v>Feb</v>
      </c>
      <c r="H1" s="143" t="str">
        <f>2Lap!H1</f>
        <v>Mar</v>
      </c>
      <c r="I1" s="143" t="str">
        <f>2Lap!I1</f>
        <v>Best Perf</v>
      </c>
    </row>
    <row r="2" spans="1:9" ht="18">
      <c r="A2" s="84">
        <f>2Lap!A2</f>
        <v>303</v>
      </c>
      <c r="B2" s="84" t="str">
        <f>2Lap!B2</f>
        <v>Ryan Stride</v>
      </c>
      <c r="C2" s="84">
        <f>2Lap!C2</f>
        <v>23.9</v>
      </c>
      <c r="D2" s="150">
        <f>2Lap!D2</f>
        <v>0</v>
      </c>
      <c r="E2" s="150">
        <f>2Lap!E2</f>
        <v>0</v>
      </c>
      <c r="F2" s="84">
        <f>2Lap!F2</f>
        <v>0</v>
      </c>
      <c r="G2" s="150">
        <f>2Lap!G2</f>
        <v>0</v>
      </c>
      <c r="H2" s="150">
        <f>2Lap!H2</f>
        <v>0</v>
      </c>
      <c r="I2" s="150">
        <f>2Lap!I2</f>
        <v>23.9</v>
      </c>
    </row>
    <row r="3" spans="1:9" ht="18">
      <c r="A3" s="84">
        <f>2Lap!A3</f>
        <v>301</v>
      </c>
      <c r="B3" s="84" t="str">
        <f>2Lap!B3</f>
        <v>Joshua Newman</v>
      </c>
      <c r="C3" s="84">
        <f>2Lap!C3</f>
        <v>24.4</v>
      </c>
      <c r="D3" s="150">
        <f>2Lap!D3</f>
        <v>0</v>
      </c>
      <c r="E3" s="150">
        <f>2Lap!E3</f>
        <v>0</v>
      </c>
      <c r="F3" s="84">
        <f>2Lap!F3</f>
        <v>0</v>
      </c>
      <c r="G3" s="150">
        <f>2Lap!G3</f>
        <v>0</v>
      </c>
      <c r="H3" s="150">
        <f>2Lap!H3</f>
        <v>0</v>
      </c>
      <c r="I3" s="150">
        <f>2Lap!I3</f>
        <v>24.4</v>
      </c>
    </row>
    <row r="4" spans="1:9" ht="18">
      <c r="A4" s="84">
        <f>2Lap!A4</f>
        <v>302</v>
      </c>
      <c r="B4" s="84" t="str">
        <f>2Lap!B4</f>
        <v>Nathaniel Facey</v>
      </c>
      <c r="C4" s="84">
        <f>2Lap!C4</f>
        <v>24.5</v>
      </c>
      <c r="D4" s="150">
        <f>2Lap!D4</f>
        <v>0</v>
      </c>
      <c r="E4" s="150">
        <f>2Lap!E4</f>
        <v>0</v>
      </c>
      <c r="F4" s="84">
        <f>2Lap!F4</f>
        <v>0</v>
      </c>
      <c r="G4" s="150">
        <f>2Lap!G4</f>
        <v>0</v>
      </c>
      <c r="H4" s="150">
        <f>2Lap!H4</f>
        <v>0</v>
      </c>
      <c r="I4" s="150">
        <f>2Lap!I4</f>
        <v>24.5</v>
      </c>
    </row>
    <row r="5" spans="1:9" ht="18">
      <c r="A5" s="84">
        <f>2Lap!A5</f>
        <v>591</v>
      </c>
      <c r="B5" s="84" t="str">
        <f>2Lap!B5</f>
        <v>Nikita Shelyakin</v>
      </c>
      <c r="C5" s="84">
        <f>2Lap!C5</f>
        <v>25.4</v>
      </c>
      <c r="D5" s="150">
        <f>2Lap!D5</f>
        <v>0</v>
      </c>
      <c r="E5" s="150">
        <f>2Lap!E5</f>
        <v>0</v>
      </c>
      <c r="F5" s="84">
        <f>2Lap!F5</f>
        <v>0</v>
      </c>
      <c r="G5" s="150">
        <f>2Lap!G5</f>
        <v>0</v>
      </c>
      <c r="H5" s="150">
        <f>2Lap!H5</f>
        <v>0</v>
      </c>
      <c r="I5" s="150">
        <f>2Lap!I5</f>
        <v>25.4</v>
      </c>
    </row>
    <row r="6" spans="1:9" ht="18">
      <c r="A6" s="84">
        <f>2Lap!A6</f>
        <v>595</v>
      </c>
      <c r="B6" s="84" t="str">
        <f>2Lap!B6</f>
        <v>Jordan Roach</v>
      </c>
      <c r="C6" s="84">
        <f>2Lap!C6</f>
        <v>25.6</v>
      </c>
      <c r="D6" s="150">
        <f>2Lap!D6</f>
        <v>0</v>
      </c>
      <c r="E6" s="150">
        <f>2Lap!E6</f>
        <v>0</v>
      </c>
      <c r="F6" s="84">
        <f>2Lap!F6</f>
        <v>0</v>
      </c>
      <c r="G6" s="150">
        <f>2Lap!G6</f>
        <v>0</v>
      </c>
      <c r="H6" s="150">
        <f>2Lap!H6</f>
        <v>0</v>
      </c>
      <c r="I6" s="150">
        <f>2Lap!I6</f>
        <v>25.6</v>
      </c>
    </row>
    <row r="7" spans="1:9" ht="18">
      <c r="A7" s="84">
        <f>2Lap!A7</f>
        <v>206</v>
      </c>
      <c r="B7" s="84" t="str">
        <f>2Lap!B7</f>
        <v>Caolin Thomas</v>
      </c>
      <c r="C7" s="84">
        <f>2Lap!C7</f>
        <v>25.9</v>
      </c>
      <c r="D7" s="150">
        <f>2Lap!D7</f>
        <v>0</v>
      </c>
      <c r="E7" s="150">
        <f>2Lap!E7</f>
        <v>0</v>
      </c>
      <c r="F7" s="84">
        <f>2Lap!F7</f>
        <v>0</v>
      </c>
      <c r="G7" s="150">
        <f>2Lap!G7</f>
        <v>0</v>
      </c>
      <c r="H7" s="150">
        <f>2Lap!H7</f>
        <v>0</v>
      </c>
      <c r="I7" s="150">
        <f>2Lap!I7</f>
        <v>25.9</v>
      </c>
    </row>
    <row r="8" spans="1:9" ht="18">
      <c r="A8" s="84">
        <f>2Lap!A8</f>
        <v>645</v>
      </c>
      <c r="B8" s="84" t="str">
        <f>2Lap!B8</f>
        <v>Bradley Free</v>
      </c>
      <c r="C8" s="84">
        <f>2Lap!C8</f>
        <v>26</v>
      </c>
      <c r="D8" s="150">
        <f>2Lap!D8</f>
        <v>0</v>
      </c>
      <c r="E8" s="150">
        <f>2Lap!E8</f>
        <v>0</v>
      </c>
      <c r="F8" s="84">
        <f>2Lap!F8</f>
        <v>0</v>
      </c>
      <c r="G8" s="150">
        <f>2Lap!G8</f>
        <v>0</v>
      </c>
      <c r="H8" s="150">
        <f>2Lap!H8</f>
        <v>0</v>
      </c>
      <c r="I8" s="150">
        <f>2Lap!I8</f>
        <v>26</v>
      </c>
    </row>
    <row r="9" spans="1:9" ht="18">
      <c r="A9" s="84">
        <f>2Lap!A9</f>
        <v>640</v>
      </c>
      <c r="B9" s="84" t="str">
        <f>2Lap!B9</f>
        <v>Rob Watson</v>
      </c>
      <c r="C9" s="84">
        <f>2Lap!C9</f>
        <v>26.2</v>
      </c>
      <c r="D9" s="150">
        <f>2Lap!D9</f>
        <v>0</v>
      </c>
      <c r="E9" s="150">
        <f>2Lap!E9</f>
        <v>0</v>
      </c>
      <c r="F9" s="84">
        <f>2Lap!F9</f>
        <v>0</v>
      </c>
      <c r="G9" s="150">
        <f>2Lap!G9</f>
        <v>0</v>
      </c>
      <c r="H9" s="150">
        <f>2Lap!H9</f>
        <v>0</v>
      </c>
      <c r="I9" s="150">
        <f>2Lap!I9</f>
        <v>26.2</v>
      </c>
    </row>
    <row r="10" spans="1:9" ht="18">
      <c r="A10" s="84">
        <f>2Lap!A10</f>
        <v>453</v>
      </c>
      <c r="B10" s="84" t="str">
        <f>2Lap!B10</f>
        <v>Shane Tickle</v>
      </c>
      <c r="C10" s="84">
        <f>2Lap!C10</f>
        <v>26.4</v>
      </c>
      <c r="D10" s="218">
        <f>2Lap!D10</f>
        <v>0</v>
      </c>
      <c r="E10" s="150">
        <f>2Lap!E10</f>
        <v>0</v>
      </c>
      <c r="F10" s="218">
        <f>2Lap!F10</f>
        <v>0</v>
      </c>
      <c r="G10" s="150">
        <f>2Lap!G10</f>
        <v>0</v>
      </c>
      <c r="H10" s="150">
        <f>2Lap!H10</f>
        <v>0</v>
      </c>
      <c r="I10" s="150">
        <f>2Lap!I10</f>
        <v>26.4</v>
      </c>
    </row>
    <row r="11" spans="1:9" ht="18">
      <c r="A11" s="84">
        <f>2Lap!A11</f>
        <v>596</v>
      </c>
      <c r="B11" s="84" t="str">
        <f>2Lap!B11</f>
        <v>Nathan Christian</v>
      </c>
      <c r="C11" s="84">
        <f>2Lap!C11</f>
        <v>26.6</v>
      </c>
      <c r="D11" s="150">
        <f>2Lap!D11</f>
        <v>0</v>
      </c>
      <c r="E11" s="150">
        <f>2Lap!E11</f>
        <v>0</v>
      </c>
      <c r="F11" s="84">
        <f>2Lap!F11</f>
        <v>0</v>
      </c>
      <c r="G11" s="150">
        <f>2Lap!G11</f>
        <v>0</v>
      </c>
      <c r="H11" s="150">
        <f>2Lap!H11</f>
        <v>0</v>
      </c>
      <c r="I11" s="150">
        <f>2Lap!I11</f>
        <v>26.6</v>
      </c>
    </row>
    <row r="12" spans="1:9" ht="18">
      <c r="A12" s="84">
        <f>2Lap!A12</f>
        <v>643</v>
      </c>
      <c r="B12" s="84" t="str">
        <f>2Lap!B12</f>
        <v>Joe Ferrari</v>
      </c>
      <c r="C12" s="84">
        <f>2Lap!C12</f>
        <v>26.7</v>
      </c>
      <c r="D12" s="150">
        <f>2Lap!D12</f>
        <v>0</v>
      </c>
      <c r="E12" s="150">
        <f>2Lap!E12</f>
        <v>0</v>
      </c>
      <c r="F12" s="84">
        <f>2Lap!F12</f>
        <v>0</v>
      </c>
      <c r="G12" s="150">
        <f>2Lap!G12</f>
        <v>0</v>
      </c>
      <c r="H12" s="150">
        <f>2Lap!H12</f>
        <v>0</v>
      </c>
      <c r="I12" s="150">
        <f>2Lap!I12</f>
        <v>26.7</v>
      </c>
    </row>
    <row r="13" spans="1:9" ht="18">
      <c r="A13" s="84" t="str">
        <f>2Lap!A13</f>
        <v> </v>
      </c>
      <c r="B13" s="84" t="e">
        <f>2Lap!B13</f>
        <v>#N/A</v>
      </c>
      <c r="C13" s="84">
        <f>2Lap!C13</f>
        <v>0</v>
      </c>
      <c r="D13" s="150">
        <f>2Lap!D13</f>
        <v>0</v>
      </c>
      <c r="E13" s="150">
        <f>2Lap!E13</f>
        <v>0</v>
      </c>
      <c r="F13" s="84">
        <f>2Lap!F13</f>
        <v>0</v>
      </c>
      <c r="G13" s="150">
        <f>2Lap!G13</f>
        <v>0</v>
      </c>
      <c r="H13" s="150">
        <f>2Lap!H13</f>
        <v>0</v>
      </c>
      <c r="I13" s="150">
        <f>2Lap!I13</f>
        <v>0</v>
      </c>
    </row>
    <row r="14" spans="1:9" ht="18">
      <c r="A14" s="84" t="s">
        <v>15</v>
      </c>
      <c r="B14" s="84" t="e">
        <f>2Lap!B14</f>
        <v>#N/A</v>
      </c>
      <c r="C14" s="84">
        <f>2Lap!C14</f>
        <v>0</v>
      </c>
      <c r="D14" s="218">
        <f>2Lap!D14</f>
        <v>0</v>
      </c>
      <c r="E14" s="218">
        <f>2Lap!E14</f>
        <v>0</v>
      </c>
      <c r="F14" s="84">
        <f>2Lap!F14</f>
        <v>0</v>
      </c>
      <c r="G14" s="218">
        <f>2Lap!G14</f>
        <v>0</v>
      </c>
      <c r="H14" s="218">
        <f>2Lap!H14</f>
        <v>0</v>
      </c>
      <c r="I14" s="150">
        <f>2Lap!I14</f>
        <v>0</v>
      </c>
    </row>
    <row r="15" spans="1:9" ht="18">
      <c r="A15" s="84">
        <f>2Lap!A15</f>
        <v>0</v>
      </c>
      <c r="B15" s="84" t="e">
        <f>2Lap!B15</f>
        <v>#N/A</v>
      </c>
      <c r="C15" s="84">
        <f>2Lap!C15</f>
        <v>0</v>
      </c>
      <c r="D15" s="218">
        <f>2Lap!D15</f>
        <v>0</v>
      </c>
      <c r="E15" s="150">
        <f>2Lap!E15</f>
        <v>0</v>
      </c>
      <c r="F15" s="84">
        <f>2Lap!F15</f>
        <v>0</v>
      </c>
      <c r="G15" s="150">
        <f>2Lap!G15</f>
        <v>0</v>
      </c>
      <c r="H15" s="150">
        <f>2Lap!H15</f>
        <v>0</v>
      </c>
      <c r="I15" s="150">
        <f>2Lap!I15</f>
        <v>0</v>
      </c>
    </row>
    <row r="16" spans="1:9" ht="18">
      <c r="A16" s="84">
        <f>2Lap!A16</f>
        <v>0</v>
      </c>
      <c r="B16" s="84" t="e">
        <f>2Lap!B16</f>
        <v>#N/A</v>
      </c>
      <c r="C16" s="218">
        <f>2Lap!C16</f>
        <v>0</v>
      </c>
      <c r="D16" s="150">
        <f>2Lap!D16</f>
        <v>0</v>
      </c>
      <c r="E16" s="150">
        <f>2Lap!E16</f>
        <v>0</v>
      </c>
      <c r="F16" s="150">
        <f>2Lap!F16</f>
        <v>0</v>
      </c>
      <c r="G16" s="150">
        <f>2Lap!G16</f>
        <v>0</v>
      </c>
      <c r="H16" s="150">
        <f>2Lap!H16</f>
        <v>0</v>
      </c>
      <c r="I16" s="150">
        <f>2Lap!I16</f>
        <v>0</v>
      </c>
    </row>
    <row r="17" spans="1:9" ht="18">
      <c r="A17" s="84">
        <f>2Lap!A17</f>
        <v>0</v>
      </c>
      <c r="B17" s="84" t="e">
        <f>2Lap!B17</f>
        <v>#N/A</v>
      </c>
      <c r="C17" s="84">
        <f>2Lap!C17</f>
        <v>0</v>
      </c>
      <c r="D17" s="150">
        <f>2Lap!D17</f>
        <v>0</v>
      </c>
      <c r="E17" s="150">
        <f>2Lap!E17</f>
        <v>0</v>
      </c>
      <c r="F17" s="84">
        <f>2Lap!F17</f>
        <v>0</v>
      </c>
      <c r="G17" s="150">
        <f>2Lap!G17</f>
        <v>0</v>
      </c>
      <c r="H17" s="150">
        <f>2Lap!H17</f>
        <v>0</v>
      </c>
      <c r="I17" s="150">
        <f>2Lap!I17</f>
        <v>0</v>
      </c>
    </row>
    <row r="18" spans="1:9" ht="18">
      <c r="A18" s="84">
        <f>2Lap!A18</f>
        <v>0</v>
      </c>
      <c r="B18" s="84" t="e">
        <f>2Lap!B18</f>
        <v>#N/A</v>
      </c>
      <c r="C18" s="150">
        <f>2Lap!C18</f>
        <v>0</v>
      </c>
      <c r="D18" s="150">
        <f>2Lap!D18</f>
        <v>0</v>
      </c>
      <c r="E18" s="150">
        <f>2Lap!E18</f>
        <v>0</v>
      </c>
      <c r="F18" s="150">
        <f>2Lap!F18</f>
        <v>0</v>
      </c>
      <c r="G18" s="150">
        <f>2Lap!G18</f>
        <v>0</v>
      </c>
      <c r="H18" s="150">
        <f>2Lap!H18</f>
        <v>0</v>
      </c>
      <c r="I18" s="150">
        <f>2Lap!I18</f>
        <v>0</v>
      </c>
    </row>
    <row r="19" spans="1:9" ht="18">
      <c r="A19" s="84">
        <f>2Lap!A19</f>
        <v>0</v>
      </c>
      <c r="B19" s="84" t="e">
        <f>2Lap!B19</f>
        <v>#N/A</v>
      </c>
      <c r="C19" s="218">
        <f>2Lap!C19</f>
        <v>0</v>
      </c>
      <c r="D19" s="150">
        <f>2Lap!D19</f>
        <v>0</v>
      </c>
      <c r="E19" s="150">
        <f>2Lap!E19</f>
        <v>0</v>
      </c>
      <c r="F19" s="150">
        <f>2Lap!F19</f>
        <v>0</v>
      </c>
      <c r="G19" s="150">
        <f>2Lap!G19</f>
        <v>0</v>
      </c>
      <c r="H19" s="150">
        <f>2Lap!H19</f>
        <v>0</v>
      </c>
      <c r="I19" s="150">
        <f>2Lap!I19</f>
        <v>0</v>
      </c>
    </row>
    <row r="20" spans="1:9" ht="18">
      <c r="A20" s="84">
        <f>2Lap!A20</f>
        <v>0</v>
      </c>
      <c r="B20" s="84" t="e">
        <f>2Lap!B20</f>
        <v>#N/A</v>
      </c>
      <c r="C20" s="84">
        <f>2Lap!C20</f>
        <v>0</v>
      </c>
      <c r="D20" s="150">
        <f>2Lap!D20</f>
        <v>0</v>
      </c>
      <c r="E20" s="150">
        <f>2Lap!E20</f>
        <v>0</v>
      </c>
      <c r="F20" s="84">
        <f>2Lap!F20</f>
        <v>0</v>
      </c>
      <c r="G20" s="150">
        <f>2Lap!G20</f>
        <v>0</v>
      </c>
      <c r="H20" s="150">
        <f>2Lap!H20</f>
        <v>0</v>
      </c>
      <c r="I20" s="150">
        <f>2Lap!I20</f>
        <v>0</v>
      </c>
    </row>
    <row r="21" spans="1:9" ht="18">
      <c r="A21" s="84">
        <f>2Lap!A21</f>
        <v>0</v>
      </c>
      <c r="B21" s="84" t="e">
        <f>2Lap!B21</f>
        <v>#N/A</v>
      </c>
      <c r="C21" s="84">
        <f>2Lap!C21</f>
        <v>0</v>
      </c>
      <c r="D21" s="150">
        <f>2Lap!D21</f>
        <v>0</v>
      </c>
      <c r="E21" s="150">
        <f>2Lap!E21</f>
        <v>0</v>
      </c>
      <c r="F21" s="84">
        <f>2Lap!F21</f>
        <v>0</v>
      </c>
      <c r="G21" s="150">
        <f>2Lap!G21</f>
        <v>0</v>
      </c>
      <c r="H21" s="150">
        <f>2Lap!H21</f>
        <v>0</v>
      </c>
      <c r="I21" s="150">
        <f>2Lap!I21</f>
        <v>0</v>
      </c>
    </row>
    <row r="22" spans="1:9" ht="18">
      <c r="A22" s="84">
        <f>2Lap!A22</f>
        <v>0</v>
      </c>
      <c r="B22" s="84" t="e">
        <f>2Lap!B22</f>
        <v>#N/A</v>
      </c>
      <c r="C22" s="84">
        <f>2Lap!C22</f>
        <v>0</v>
      </c>
      <c r="D22" s="150">
        <f>2Lap!D22</f>
        <v>0</v>
      </c>
      <c r="E22" s="150">
        <f>2Lap!E22</f>
        <v>0</v>
      </c>
      <c r="F22" s="84">
        <f>2Lap!F22</f>
        <v>0</v>
      </c>
      <c r="G22" s="150">
        <f>2Lap!G22</f>
        <v>0</v>
      </c>
      <c r="H22" s="150">
        <f>2Lap!H22</f>
        <v>0</v>
      </c>
      <c r="I22" s="150">
        <f>2Lap!I22</f>
        <v>0</v>
      </c>
    </row>
    <row r="23" spans="1:9" ht="36">
      <c r="A23" s="141" t="str">
        <f>4Lap!A1</f>
        <v>No</v>
      </c>
      <c r="B23" s="142" t="str">
        <f>4Lap!B1</f>
        <v>U15B 4 Lap</v>
      </c>
      <c r="C23" s="143" t="str">
        <f>4Lap!C1</f>
        <v>Oct</v>
      </c>
      <c r="D23" s="143" t="str">
        <f>4Lap!D1</f>
        <v>Nov</v>
      </c>
      <c r="E23" s="143" t="str">
        <f>4Lap!E1</f>
        <v>Dec</v>
      </c>
      <c r="F23" s="143" t="str">
        <f>4Lap!F1</f>
        <v>Jan</v>
      </c>
      <c r="G23" s="143" t="str">
        <f>4Lap!G1</f>
        <v>Feb</v>
      </c>
      <c r="H23" s="143" t="str">
        <f>4Lap!H1</f>
        <v>Mar</v>
      </c>
      <c r="I23" s="143" t="str">
        <f>4Lap!I1</f>
        <v>Best Perf</v>
      </c>
    </row>
    <row r="24" spans="1:9" ht="18">
      <c r="A24" s="84">
        <f>4Lap!A2</f>
        <v>304</v>
      </c>
      <c r="B24" s="84" t="str">
        <f>4Lap!B2</f>
        <v>Jake Porter</v>
      </c>
      <c r="C24" s="218">
        <f>4Lap!C2</f>
        <v>50.5</v>
      </c>
      <c r="D24" s="150">
        <f>4Lap!D2</f>
        <v>0</v>
      </c>
      <c r="E24" s="150">
        <f>4Lap!E2</f>
        <v>0</v>
      </c>
      <c r="F24" s="218">
        <f>4Lap!F2</f>
        <v>0</v>
      </c>
      <c r="G24" s="150">
        <f>4Lap!G2</f>
        <v>0</v>
      </c>
      <c r="H24" s="150">
        <f>4Lap!H2</f>
        <v>0</v>
      </c>
      <c r="I24" s="150">
        <f>4Lap!I2</f>
        <v>50.5</v>
      </c>
    </row>
    <row r="25" spans="1:9" ht="18">
      <c r="A25" s="84">
        <f>4Lap!A3</f>
        <v>593</v>
      </c>
      <c r="B25" s="84" t="str">
        <f>4Lap!B3</f>
        <v>Stephen Parkes</v>
      </c>
      <c r="C25" s="218">
        <f>4Lap!C3</f>
        <v>50.6</v>
      </c>
      <c r="D25" s="150">
        <f>4Lap!D3</f>
        <v>0</v>
      </c>
      <c r="E25" s="150">
        <f>4Lap!E3</f>
        <v>0</v>
      </c>
      <c r="F25" s="218">
        <f>4Lap!F3</f>
        <v>0</v>
      </c>
      <c r="G25" s="150">
        <f>4Lap!G3</f>
        <v>0</v>
      </c>
      <c r="H25" s="150">
        <f>4Lap!H3</f>
        <v>0</v>
      </c>
      <c r="I25" s="150">
        <f>4Lap!I3</f>
        <v>50.6</v>
      </c>
    </row>
    <row r="26" spans="1:9" ht="18">
      <c r="A26" s="84">
        <f>4Lap!A4</f>
        <v>594</v>
      </c>
      <c r="B26" s="84" t="str">
        <f>4Lap!B4</f>
        <v>Luke Roughley</v>
      </c>
      <c r="C26" s="218">
        <f>4Lap!C4</f>
        <v>50.6</v>
      </c>
      <c r="D26" s="150">
        <f>4Lap!D4</f>
        <v>0</v>
      </c>
      <c r="E26" s="150">
        <f>4Lap!E4</f>
        <v>0</v>
      </c>
      <c r="F26" s="218">
        <f>4Lap!F4</f>
        <v>0</v>
      </c>
      <c r="G26" s="150">
        <f>4Lap!G4</f>
        <v>0</v>
      </c>
      <c r="H26" s="150">
        <f>4Lap!H4</f>
        <v>0</v>
      </c>
      <c r="I26" s="150">
        <f>4Lap!I4</f>
        <v>50.6</v>
      </c>
    </row>
    <row r="27" spans="1:9" ht="18">
      <c r="A27" s="84">
        <f>4Lap!A5</f>
        <v>175</v>
      </c>
      <c r="B27" s="84" t="str">
        <f>4Lap!B5</f>
        <v>James Attebery</v>
      </c>
      <c r="C27" s="218">
        <f>4Lap!C5</f>
        <v>51</v>
      </c>
      <c r="D27" s="150">
        <f>4Lap!D5</f>
        <v>0</v>
      </c>
      <c r="E27" s="150">
        <f>4Lap!E5</f>
        <v>0</v>
      </c>
      <c r="F27" s="218">
        <f>4Lap!F5</f>
        <v>0</v>
      </c>
      <c r="G27" s="150">
        <f>4Lap!G5</f>
        <v>0</v>
      </c>
      <c r="H27" s="150">
        <f>4Lap!H5</f>
        <v>0</v>
      </c>
      <c r="I27" s="150">
        <f>4Lap!I5</f>
        <v>51</v>
      </c>
    </row>
    <row r="28" spans="1:9" ht="18">
      <c r="A28" s="84">
        <f>4Lap!A6</f>
        <v>641</v>
      </c>
      <c r="B28" s="84" t="str">
        <f>4Lap!B6</f>
        <v>Alex May</v>
      </c>
      <c r="C28" s="218">
        <f>4Lap!C6</f>
        <v>51.1</v>
      </c>
      <c r="D28" s="150">
        <f>4Lap!D6</f>
        <v>0</v>
      </c>
      <c r="E28" s="150">
        <f>4Lap!E6</f>
        <v>0</v>
      </c>
      <c r="F28" s="218">
        <f>4Lap!F6</f>
        <v>0</v>
      </c>
      <c r="G28" s="150">
        <f>4Lap!G6</f>
        <v>0</v>
      </c>
      <c r="H28" s="150">
        <f>4Lap!H6</f>
        <v>0</v>
      </c>
      <c r="I28" s="150">
        <f>4Lap!I6</f>
        <v>51.1</v>
      </c>
    </row>
    <row r="29" spans="1:9" ht="18">
      <c r="A29" s="84">
        <f>4Lap!A7</f>
        <v>306</v>
      </c>
      <c r="B29" s="32" t="str">
        <f>4Lap!B7</f>
        <v>Jose Martin-Fullerton</v>
      </c>
      <c r="C29" s="218">
        <f>4Lap!C7</f>
        <v>52.7</v>
      </c>
      <c r="D29" s="150">
        <f>4Lap!D7</f>
        <v>0</v>
      </c>
      <c r="E29" s="150">
        <f>4Lap!E7</f>
        <v>0</v>
      </c>
      <c r="F29" s="218">
        <f>4Lap!F7</f>
        <v>0</v>
      </c>
      <c r="G29" s="150">
        <f>4Lap!G7</f>
        <v>0</v>
      </c>
      <c r="H29" s="150">
        <f>4Lap!H7</f>
        <v>0</v>
      </c>
      <c r="I29" s="150">
        <f>4Lap!I7</f>
        <v>52.7</v>
      </c>
    </row>
    <row r="30" spans="1:9" ht="18">
      <c r="A30" s="84">
        <f>4Lap!A8</f>
        <v>305</v>
      </c>
      <c r="B30" s="84" t="str">
        <f>4Lap!B8</f>
        <v>Luke Morbey</v>
      </c>
      <c r="C30" s="218">
        <f>4Lap!C8</f>
        <v>53</v>
      </c>
      <c r="D30" s="150">
        <f>4Lap!D8</f>
        <v>0</v>
      </c>
      <c r="E30" s="150">
        <f>4Lap!E8</f>
        <v>0</v>
      </c>
      <c r="F30" s="218">
        <f>4Lap!F8</f>
        <v>0</v>
      </c>
      <c r="G30" s="150">
        <f>4Lap!G8</f>
        <v>0</v>
      </c>
      <c r="H30" s="150">
        <f>4Lap!H8</f>
        <v>0</v>
      </c>
      <c r="I30" s="150">
        <f>4Lap!I8</f>
        <v>53</v>
      </c>
    </row>
    <row r="31" spans="1:9" ht="18">
      <c r="A31" s="84">
        <f>4Lap!A9</f>
        <v>176</v>
      </c>
      <c r="B31" s="84" t="str">
        <f>4Lap!B9</f>
        <v>Stuart McCaw</v>
      </c>
      <c r="C31" s="218">
        <f>4Lap!C9</f>
        <v>54.1</v>
      </c>
      <c r="D31" s="150">
        <f>4Lap!D9</f>
        <v>0</v>
      </c>
      <c r="E31" s="150">
        <f>4Lap!E9</f>
        <v>0</v>
      </c>
      <c r="F31" s="218">
        <f>4Lap!F9</f>
        <v>0</v>
      </c>
      <c r="G31" s="150">
        <f>4Lap!G9</f>
        <v>0</v>
      </c>
      <c r="H31" s="150">
        <f>4Lap!H9</f>
        <v>0</v>
      </c>
      <c r="I31" s="150">
        <f>4Lap!I9</f>
        <v>54.1</v>
      </c>
    </row>
    <row r="32" spans="1:9" ht="18">
      <c r="A32" s="84">
        <f>4Lap!A10</f>
        <v>590</v>
      </c>
      <c r="B32" s="84" t="str">
        <f>4Lap!B10</f>
        <v>Matthew  Browne</v>
      </c>
      <c r="C32" s="218">
        <f>4Lap!C10</f>
        <v>54.5</v>
      </c>
      <c r="D32" s="150">
        <f>4Lap!D10</f>
        <v>0</v>
      </c>
      <c r="E32" s="150">
        <f>4Lap!E10</f>
        <v>0</v>
      </c>
      <c r="F32" s="218">
        <f>4Lap!F10</f>
        <v>0</v>
      </c>
      <c r="G32" s="150">
        <f>4Lap!G10</f>
        <v>0</v>
      </c>
      <c r="H32" s="150">
        <f>4Lap!H10</f>
        <v>0</v>
      </c>
      <c r="I32" s="150">
        <f>4Lap!I10</f>
        <v>54.5</v>
      </c>
    </row>
    <row r="33" spans="1:9" ht="18">
      <c r="A33" s="84">
        <f>4Lap!A11</f>
        <v>644</v>
      </c>
      <c r="B33" s="84" t="str">
        <f>4Lap!B11</f>
        <v>Oliver Buckle</v>
      </c>
      <c r="C33" s="218">
        <f>4Lap!C11</f>
        <v>55.4</v>
      </c>
      <c r="D33" s="218">
        <f>4Lap!D11</f>
        <v>0</v>
      </c>
      <c r="E33" s="150">
        <f>4Lap!E11</f>
        <v>0</v>
      </c>
      <c r="F33" s="218">
        <f>4Lap!F11</f>
        <v>0</v>
      </c>
      <c r="G33" s="150">
        <f>4Lap!G11</f>
        <v>0</v>
      </c>
      <c r="H33" s="150">
        <f>4Lap!H11</f>
        <v>0</v>
      </c>
      <c r="I33" s="150">
        <f>4Lap!I11</f>
        <v>55.4</v>
      </c>
    </row>
    <row r="34" spans="1:9" ht="18">
      <c r="A34" s="84">
        <f>4Lap!A12</f>
        <v>177</v>
      </c>
      <c r="B34" s="84" t="str">
        <f>4Lap!B12</f>
        <v>Jamie Sporcic</v>
      </c>
      <c r="C34" s="218">
        <f>4Lap!C12</f>
        <v>56.4</v>
      </c>
      <c r="D34" s="150">
        <f>4Lap!D12</f>
        <v>0</v>
      </c>
      <c r="E34" s="150">
        <f>4Lap!E12</f>
        <v>0</v>
      </c>
      <c r="F34" s="218">
        <f>4Lap!F12</f>
        <v>0</v>
      </c>
      <c r="G34" s="150">
        <f>4Lap!G12</f>
        <v>0</v>
      </c>
      <c r="H34" s="150">
        <f>4Lap!H12</f>
        <v>0</v>
      </c>
      <c r="I34" s="150">
        <f>4Lap!I12</f>
        <v>56.4</v>
      </c>
    </row>
    <row r="35" spans="1:9" ht="18">
      <c r="A35" s="84">
        <f>4Lap!A13</f>
        <v>0</v>
      </c>
      <c r="B35" s="84" t="e">
        <f>4Lap!B13</f>
        <v>#N/A</v>
      </c>
      <c r="C35" s="218">
        <f>4Lap!C13</f>
        <v>0</v>
      </c>
      <c r="D35" s="150">
        <f>4Lap!D13</f>
        <v>0</v>
      </c>
      <c r="E35" s="150">
        <f>4Lap!E13</f>
        <v>0</v>
      </c>
      <c r="F35" s="218">
        <f>4Lap!F13</f>
        <v>0</v>
      </c>
      <c r="G35" s="150">
        <f>4Lap!G13</f>
        <v>0</v>
      </c>
      <c r="H35" s="150">
        <f>4Lap!H13</f>
        <v>0</v>
      </c>
      <c r="I35" s="150">
        <f>4Lap!I13</f>
        <v>0</v>
      </c>
    </row>
    <row r="36" spans="1:9" ht="18">
      <c r="A36" s="84">
        <f>4Lap!A14</f>
        <v>0</v>
      </c>
      <c r="B36" s="84" t="e">
        <f>4Lap!B14</f>
        <v>#N/A</v>
      </c>
      <c r="C36" s="218">
        <f>4Lap!C14</f>
        <v>0</v>
      </c>
      <c r="D36" s="218">
        <f>4Lap!D14</f>
        <v>0</v>
      </c>
      <c r="E36" s="218">
        <f>4Lap!E14</f>
        <v>0</v>
      </c>
      <c r="F36" s="218">
        <f>4Lap!F14</f>
        <v>0</v>
      </c>
      <c r="G36" s="218">
        <f>4Lap!G14</f>
        <v>0</v>
      </c>
      <c r="H36" s="218">
        <f>4Lap!H14</f>
        <v>0</v>
      </c>
      <c r="I36" s="150">
        <f>4Lap!I14</f>
        <v>0</v>
      </c>
    </row>
    <row r="37" spans="1:9" ht="18">
      <c r="A37" s="84">
        <f>4Lap!A15</f>
        <v>0</v>
      </c>
      <c r="B37" s="84" t="e">
        <f>4Lap!B15</f>
        <v>#N/A</v>
      </c>
      <c r="C37" s="218">
        <f>4Lap!C15</f>
        <v>0</v>
      </c>
      <c r="D37" s="218">
        <f>4Lap!D15</f>
        <v>0</v>
      </c>
      <c r="E37" s="150">
        <f>4Lap!E15</f>
        <v>0</v>
      </c>
      <c r="F37" s="218">
        <f>4Lap!F15</f>
        <v>0</v>
      </c>
      <c r="G37" s="150">
        <f>4Lap!G15</f>
        <v>0</v>
      </c>
      <c r="H37" s="150">
        <f>4Lap!H15</f>
        <v>0</v>
      </c>
      <c r="I37" s="150">
        <f>4Lap!I15</f>
        <v>0</v>
      </c>
    </row>
    <row r="38" spans="1:9" ht="18">
      <c r="A38" s="84">
        <f>4Lap!A16</f>
        <v>0</v>
      </c>
      <c r="B38" s="84" t="e">
        <f>4Lap!B16</f>
        <v>#N/A</v>
      </c>
      <c r="C38" s="218">
        <f>4Lap!C16</f>
        <v>0</v>
      </c>
      <c r="D38" s="150">
        <f>4Lap!D16</f>
        <v>0</v>
      </c>
      <c r="E38" s="150">
        <f>4Lap!E16</f>
        <v>0</v>
      </c>
      <c r="F38" s="150">
        <f>4Lap!F16</f>
        <v>0</v>
      </c>
      <c r="G38" s="150">
        <f>4Lap!G16</f>
        <v>0</v>
      </c>
      <c r="H38" s="150">
        <f>4Lap!H16</f>
        <v>0</v>
      </c>
      <c r="I38" s="150">
        <f>4Lap!I16</f>
        <v>0</v>
      </c>
    </row>
    <row r="39" spans="1:9" ht="18">
      <c r="A39" s="84">
        <f>4Lap!A17</f>
        <v>0</v>
      </c>
      <c r="B39" s="84" t="e">
        <f>4Lap!B17</f>
        <v>#N/A</v>
      </c>
      <c r="C39" s="218">
        <f>4Lap!C17</f>
        <v>0</v>
      </c>
      <c r="D39" s="150">
        <f>4Lap!D17</f>
        <v>0</v>
      </c>
      <c r="E39" s="150">
        <f>4Lap!E17</f>
        <v>0</v>
      </c>
      <c r="F39" s="218">
        <f>4Lap!F17</f>
        <v>0</v>
      </c>
      <c r="G39" s="150">
        <f>4Lap!G17</f>
        <v>0</v>
      </c>
      <c r="H39" s="150">
        <f>4Lap!H17</f>
        <v>0</v>
      </c>
      <c r="I39" s="150">
        <f>4Lap!I17</f>
        <v>0</v>
      </c>
    </row>
    <row r="40" spans="1:9" ht="18">
      <c r="A40" s="84">
        <f>4Lap!A18</f>
        <v>0</v>
      </c>
      <c r="B40" s="84" t="e">
        <f>4Lap!B18</f>
        <v>#N/A</v>
      </c>
      <c r="C40" s="150">
        <f>4Lap!C18</f>
        <v>0</v>
      </c>
      <c r="D40" s="150">
        <f>4Lap!D18</f>
        <v>0</v>
      </c>
      <c r="E40" s="150">
        <f>4Lap!E18</f>
        <v>0</v>
      </c>
      <c r="F40" s="150">
        <f>4Lap!F18</f>
        <v>0</v>
      </c>
      <c r="G40" s="150">
        <f>4Lap!G18</f>
        <v>0</v>
      </c>
      <c r="H40" s="150">
        <f>4Lap!H18</f>
        <v>0</v>
      </c>
      <c r="I40" s="150">
        <f>4Lap!I18</f>
        <v>0</v>
      </c>
    </row>
    <row r="41" spans="1:9" ht="18">
      <c r="A41" s="84">
        <f>4Lap!A19</f>
        <v>0</v>
      </c>
      <c r="B41" s="84" t="e">
        <f>4Lap!B19</f>
        <v>#N/A</v>
      </c>
      <c r="C41" s="218">
        <f>4Lap!C19</f>
        <v>0</v>
      </c>
      <c r="D41" s="150">
        <f>4Lap!D19</f>
        <v>0</v>
      </c>
      <c r="E41" s="150">
        <f>4Lap!E19</f>
        <v>0</v>
      </c>
      <c r="F41" s="150">
        <f>4Lap!F19</f>
        <v>0</v>
      </c>
      <c r="G41" s="150">
        <f>4Lap!G19</f>
        <v>0</v>
      </c>
      <c r="H41" s="150">
        <f>4Lap!H19</f>
        <v>0</v>
      </c>
      <c r="I41" s="150">
        <f>4Lap!I19</f>
        <v>0</v>
      </c>
    </row>
    <row r="42" spans="1:9" ht="18">
      <c r="A42" s="84">
        <f>4Lap!A20</f>
        <v>0</v>
      </c>
      <c r="B42" s="84" t="e">
        <f>4Lap!B20</f>
        <v>#N/A</v>
      </c>
      <c r="C42" s="218">
        <f>4Lap!C20</f>
        <v>0</v>
      </c>
      <c r="D42" s="150">
        <f>4Lap!D20</f>
        <v>0</v>
      </c>
      <c r="E42" s="150">
        <f>4Lap!E20</f>
        <v>0</v>
      </c>
      <c r="F42" s="218">
        <f>4Lap!F20</f>
        <v>0</v>
      </c>
      <c r="G42" s="150">
        <f>4Lap!G20</f>
        <v>0</v>
      </c>
      <c r="H42" s="150">
        <f>4Lap!H20</f>
        <v>0</v>
      </c>
      <c r="I42" s="150">
        <f>4Lap!I20</f>
        <v>0</v>
      </c>
    </row>
    <row r="43" spans="1:9" ht="18">
      <c r="A43" s="219">
        <f>4Lap!A21</f>
        <v>0</v>
      </c>
      <c r="B43" s="84" t="e">
        <f>4Lap!B21</f>
        <v>#N/A</v>
      </c>
      <c r="C43" s="218">
        <f>4Lap!C21</f>
        <v>0</v>
      </c>
      <c r="D43" s="150">
        <f>4Lap!D21</f>
        <v>0</v>
      </c>
      <c r="E43" s="150">
        <f>4Lap!E21</f>
        <v>0</v>
      </c>
      <c r="F43" s="218">
        <f>4Lap!F21</f>
        <v>0</v>
      </c>
      <c r="G43" s="150">
        <f>4Lap!G21</f>
        <v>0</v>
      </c>
      <c r="H43" s="150">
        <f>4Lap!H21</f>
        <v>0</v>
      </c>
      <c r="I43" s="150">
        <f>4Lap!I21</f>
        <v>0</v>
      </c>
    </row>
    <row r="44" spans="1:9" ht="18">
      <c r="A44" s="219">
        <f>4Lap!A22</f>
        <v>0</v>
      </c>
      <c r="B44" s="84" t="e">
        <f>4Lap!B22</f>
        <v>#N/A</v>
      </c>
      <c r="C44" s="218">
        <f>4Lap!C22</f>
        <v>0</v>
      </c>
      <c r="D44" s="150">
        <f>4Lap!D22</f>
        <v>0</v>
      </c>
      <c r="E44" s="150">
        <f>4Lap!E22</f>
        <v>0</v>
      </c>
      <c r="F44" s="218">
        <f>4Lap!F22</f>
        <v>0</v>
      </c>
      <c r="G44" s="150">
        <f>4Lap!G22</f>
        <v>0</v>
      </c>
      <c r="H44" s="150">
        <f>4Lap!H22</f>
        <v>0</v>
      </c>
      <c r="I44" s="150">
        <f>4Lap!I22</f>
        <v>0</v>
      </c>
    </row>
  </sheetData>
  <conditionalFormatting sqref="C1:I65536 A1:A65536">
    <cfRule type="cellIs" priority="1" dxfId="4" operator="equal" stopIfTrue="1">
      <formula>0</formula>
    </cfRule>
  </conditionalFormatting>
  <conditionalFormatting sqref="B37">
    <cfRule type="cellIs" priority="2" dxfId="4" operator="equal" stopIfTrue="1">
      <formula>""""""</formula>
    </cfRule>
  </conditionalFormatting>
  <printOptions horizontalCentered="1"/>
  <pageMargins left="0.7480314960629921" right="0.7480314960629921" top="0.85" bottom="0.76" header="0.5118110236220472" footer="0.5118110236220472"/>
  <pageSetup fitToHeight="1" fitToWidth="1" horizontalDpi="300" verticalDpi="300" orientation="portrait" paperSize="9" scale="86" r:id="rId1"/>
  <headerFooter alignWithMargins="0">
    <oddHeader>&amp;LSportshall Athletics League&amp;CBirmingham Division&amp;RSeason 2007 to 2008</oddHeader>
    <oddFooter>&amp;L&amp;F&amp;CBW Print&amp;R&amp;A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45"/>
  <sheetViews>
    <sheetView workbookViewId="0" topLeftCell="A1">
      <selection activeCell="L8" sqref="L8:L12"/>
    </sheetView>
  </sheetViews>
  <sheetFormatPr defaultColWidth="9.140625" defaultRowHeight="12.75"/>
  <cols>
    <col min="1" max="1" width="9.140625" style="75" customWidth="1"/>
    <col min="2" max="2" width="24.00390625" style="76" customWidth="1"/>
    <col min="3" max="9" width="9.140625" style="230" customWidth="1"/>
    <col min="10" max="16384" width="9.140625" style="75" customWidth="1"/>
  </cols>
  <sheetData>
    <row r="1" spans="1:9" s="224" customFormat="1" ht="36">
      <c r="A1" s="221" t="str">
        <f>Shot!A1</f>
        <v>No</v>
      </c>
      <c r="B1" s="221" t="str">
        <f>Shot!B1</f>
        <v>U15B SHOT</v>
      </c>
      <c r="C1" s="222" t="str">
        <f>Shot!C1</f>
        <v>Oct</v>
      </c>
      <c r="D1" s="222" t="str">
        <f>Shot!D1</f>
        <v>Nov</v>
      </c>
      <c r="E1" s="222" t="str">
        <f>Shot!E1</f>
        <v>Dec</v>
      </c>
      <c r="F1" s="222" t="str">
        <f>Shot!F1</f>
        <v>Jan</v>
      </c>
      <c r="G1" s="222" t="str">
        <f>Shot!G1</f>
        <v>Feb</v>
      </c>
      <c r="H1" s="222" t="str">
        <f>Shot!H1</f>
        <v>Mar</v>
      </c>
      <c r="I1" s="223" t="str">
        <f>Shot!I1</f>
        <v>Best Perf</v>
      </c>
    </row>
    <row r="2" spans="1:9" ht="18">
      <c r="A2" s="83">
        <f>Shot!A2</f>
        <v>301</v>
      </c>
      <c r="B2" s="83" t="str">
        <f>Shot!B2</f>
        <v>Joshua Newman</v>
      </c>
      <c r="C2" s="225">
        <f>Shot!C2</f>
        <v>14.41</v>
      </c>
      <c r="D2" s="225">
        <f>Shot!D2</f>
        <v>0</v>
      </c>
      <c r="E2" s="225">
        <f>Shot!E2</f>
        <v>0</v>
      </c>
      <c r="F2" s="225">
        <f>Shot!F2</f>
        <v>0</v>
      </c>
      <c r="G2" s="225">
        <f>Shot!G2</f>
        <v>0</v>
      </c>
      <c r="H2" s="225">
        <f>Shot!H2</f>
        <v>0</v>
      </c>
      <c r="I2" s="225">
        <f>Shot!I2</f>
        <v>14.41</v>
      </c>
    </row>
    <row r="3" spans="1:9" ht="18">
      <c r="A3" s="83">
        <f>Shot!A3</f>
        <v>591</v>
      </c>
      <c r="B3" s="83" t="str">
        <f>Shot!B3</f>
        <v>Nikita Shelyakin</v>
      </c>
      <c r="C3" s="225">
        <f>Shot!C3</f>
        <v>8.9</v>
      </c>
      <c r="D3" s="225">
        <f>Shot!D3</f>
        <v>0</v>
      </c>
      <c r="E3" s="225">
        <f>Shot!E3</f>
        <v>0</v>
      </c>
      <c r="F3" s="225">
        <f>Shot!F3</f>
        <v>0</v>
      </c>
      <c r="G3" s="225">
        <f>Shot!G3</f>
        <v>0</v>
      </c>
      <c r="H3" s="225">
        <f>Shot!H3</f>
        <v>0</v>
      </c>
      <c r="I3" s="225">
        <f>Shot!I3</f>
        <v>8.9</v>
      </c>
    </row>
    <row r="4" spans="1:9" ht="18">
      <c r="A4" s="83">
        <f>Shot!A4</f>
        <v>306</v>
      </c>
      <c r="B4" s="122" t="str">
        <f>Shot!B4</f>
        <v>Jose Martin-Fullerton</v>
      </c>
      <c r="C4" s="225">
        <f>Shot!C4</f>
        <v>8.85</v>
      </c>
      <c r="D4" s="225">
        <f>Shot!D4</f>
        <v>0</v>
      </c>
      <c r="E4" s="225">
        <f>Shot!E4</f>
        <v>0</v>
      </c>
      <c r="F4" s="225">
        <f>Shot!F4</f>
        <v>0</v>
      </c>
      <c r="G4" s="225">
        <f>Shot!G4</f>
        <v>0</v>
      </c>
      <c r="H4" s="225">
        <f>Shot!H4</f>
        <v>0</v>
      </c>
      <c r="I4" s="225">
        <f>Shot!I4</f>
        <v>8.85</v>
      </c>
    </row>
    <row r="5" spans="1:9" ht="18">
      <c r="A5" s="83">
        <f>Shot!A5</f>
        <v>305</v>
      </c>
      <c r="B5" s="83" t="str">
        <f>Shot!B5</f>
        <v>Luke Morbey</v>
      </c>
      <c r="C5" s="225">
        <f>Shot!C5</f>
        <v>8.19</v>
      </c>
      <c r="D5" s="225">
        <f>Shot!D5</f>
        <v>0</v>
      </c>
      <c r="E5" s="225">
        <f>Shot!E5</f>
        <v>0</v>
      </c>
      <c r="F5" s="225">
        <f>Shot!F5</f>
        <v>0</v>
      </c>
      <c r="G5" s="225">
        <f>Shot!G5</f>
        <v>0</v>
      </c>
      <c r="H5" s="225">
        <f>Shot!H5</f>
        <v>0</v>
      </c>
      <c r="I5" s="225">
        <f>Shot!I5</f>
        <v>8.19</v>
      </c>
    </row>
    <row r="6" spans="1:9" ht="18">
      <c r="A6" s="83">
        <f>Shot!A6</f>
        <v>594</v>
      </c>
      <c r="B6" s="83" t="str">
        <f>Shot!B6</f>
        <v>Luke Roughley</v>
      </c>
      <c r="C6" s="225">
        <f>Shot!C6</f>
        <v>8.15</v>
      </c>
      <c r="D6" s="225">
        <f>Shot!D6</f>
        <v>0</v>
      </c>
      <c r="E6" s="225">
        <f>Shot!E6</f>
        <v>0</v>
      </c>
      <c r="F6" s="225">
        <f>Shot!F6</f>
        <v>0</v>
      </c>
      <c r="G6" s="225">
        <f>Shot!G6</f>
        <v>0</v>
      </c>
      <c r="H6" s="225">
        <f>Shot!H6</f>
        <v>0</v>
      </c>
      <c r="I6" s="225">
        <f>Shot!I6</f>
        <v>8.15</v>
      </c>
    </row>
    <row r="7" spans="1:9" ht="18">
      <c r="A7" s="83">
        <f>Shot!A7</f>
        <v>641</v>
      </c>
      <c r="B7" s="83" t="str">
        <f>Shot!B7</f>
        <v>Alex May</v>
      </c>
      <c r="C7" s="225">
        <f>Shot!C7</f>
        <v>7.8</v>
      </c>
      <c r="D7" s="225">
        <f>Shot!D7</f>
        <v>0</v>
      </c>
      <c r="E7" s="225">
        <f>Shot!E7</f>
        <v>0</v>
      </c>
      <c r="F7" s="225">
        <f>Shot!F7</f>
        <v>0</v>
      </c>
      <c r="G7" s="225">
        <f>Shot!G7</f>
        <v>0</v>
      </c>
      <c r="H7" s="225">
        <f>Shot!H7</f>
        <v>0</v>
      </c>
      <c r="I7" s="225">
        <f>Shot!I7</f>
        <v>7.8</v>
      </c>
    </row>
    <row r="8" spans="1:9" ht="18">
      <c r="A8" s="83">
        <f>Shot!A8</f>
        <v>645</v>
      </c>
      <c r="B8" s="83" t="str">
        <f>Shot!B8</f>
        <v>Bradley Free</v>
      </c>
      <c r="C8" s="225">
        <f>Shot!C8</f>
        <v>7.59</v>
      </c>
      <c r="D8" s="225">
        <f>Shot!D8</f>
        <v>0</v>
      </c>
      <c r="E8" s="225">
        <f>Shot!E8</f>
        <v>0</v>
      </c>
      <c r="F8" s="225">
        <f>Shot!F8</f>
        <v>0</v>
      </c>
      <c r="G8" s="225">
        <f>Shot!G8</f>
        <v>0</v>
      </c>
      <c r="H8" s="225">
        <f>Shot!H8</f>
        <v>0</v>
      </c>
      <c r="I8" s="225">
        <f>Shot!I8</f>
        <v>7.59</v>
      </c>
    </row>
    <row r="9" spans="1:9" ht="18">
      <c r="A9" s="83">
        <f>Shot!A9</f>
        <v>175</v>
      </c>
      <c r="B9" s="83" t="str">
        <f>Shot!B9</f>
        <v>James Attebery</v>
      </c>
      <c r="C9" s="225">
        <f>Shot!C9</f>
        <v>7.18</v>
      </c>
      <c r="D9" s="225">
        <f>Shot!D9</f>
        <v>0</v>
      </c>
      <c r="E9" s="225">
        <f>Shot!E9</f>
        <v>0</v>
      </c>
      <c r="F9" s="225">
        <f>Shot!F9</f>
        <v>0</v>
      </c>
      <c r="G9" s="225">
        <f>Shot!G9</f>
        <v>0</v>
      </c>
      <c r="H9" s="225">
        <f>Shot!H9</f>
        <v>0</v>
      </c>
      <c r="I9" s="225">
        <f>Shot!I9</f>
        <v>7.18</v>
      </c>
    </row>
    <row r="10" spans="1:9" ht="18">
      <c r="A10" s="83">
        <v>0</v>
      </c>
      <c r="B10" s="83" t="str">
        <f>Shot!B10</f>
        <v>Stuart McCaw</v>
      </c>
      <c r="C10" s="225">
        <f>Shot!C10</f>
        <v>6.21</v>
      </c>
      <c r="D10" s="225">
        <f>Shot!D10</f>
        <v>0</v>
      </c>
      <c r="E10" s="225">
        <f>Shot!E10</f>
        <v>0</v>
      </c>
      <c r="F10" s="225">
        <f>Shot!F10</f>
        <v>0</v>
      </c>
      <c r="G10" s="225">
        <f>Shot!G10</f>
        <v>0</v>
      </c>
      <c r="H10" s="225">
        <f>Shot!H10</f>
        <v>0</v>
      </c>
      <c r="I10" s="225">
        <f>Shot!I10</f>
        <v>6.21</v>
      </c>
    </row>
    <row r="11" spans="1:9" ht="18">
      <c r="A11" s="83">
        <f>Shot!A11</f>
        <v>596</v>
      </c>
      <c r="B11" s="83" t="str">
        <f>Shot!B11</f>
        <v>Nathan Christian</v>
      </c>
      <c r="C11" s="225">
        <f>Shot!C11</f>
        <v>5.56</v>
      </c>
      <c r="D11" s="225">
        <f>Shot!D11</f>
        <v>0</v>
      </c>
      <c r="E11" s="225">
        <f>Shot!E11</f>
        <v>0</v>
      </c>
      <c r="F11" s="225">
        <f>Shot!F11</f>
        <v>0</v>
      </c>
      <c r="G11" s="225">
        <f>Shot!G11</f>
        <v>0</v>
      </c>
      <c r="H11" s="225">
        <f>Shot!H11</f>
        <v>0</v>
      </c>
      <c r="I11" s="225">
        <f>Shot!I11</f>
        <v>5.56</v>
      </c>
    </row>
    <row r="12" spans="1:9" ht="18">
      <c r="A12" s="83">
        <f>Shot!A12</f>
        <v>0</v>
      </c>
      <c r="B12" s="83" t="e">
        <f>Shot!B12</f>
        <v>#N/A</v>
      </c>
      <c r="C12" s="225">
        <f>Shot!C12</f>
        <v>0</v>
      </c>
      <c r="D12" s="225">
        <f>Shot!D12</f>
        <v>0</v>
      </c>
      <c r="E12" s="225">
        <f>Shot!E12</f>
        <v>0</v>
      </c>
      <c r="F12" s="225">
        <f>Shot!F12</f>
        <v>0</v>
      </c>
      <c r="G12" s="225">
        <f>Shot!G12</f>
        <v>0</v>
      </c>
      <c r="H12" s="225">
        <f>Shot!H12</f>
        <v>0</v>
      </c>
      <c r="I12" s="225">
        <f>Shot!I12</f>
        <v>0</v>
      </c>
    </row>
    <row r="13" spans="1:9" ht="18">
      <c r="A13" s="83">
        <f>Shot!A13</f>
        <v>0</v>
      </c>
      <c r="B13" s="83" t="e">
        <f>Shot!B13</f>
        <v>#N/A</v>
      </c>
      <c r="C13" s="225">
        <f>Shot!C13</f>
        <v>0</v>
      </c>
      <c r="D13" s="225">
        <f>Shot!D13</f>
        <v>0</v>
      </c>
      <c r="E13" s="225">
        <f>Shot!E13</f>
        <v>0</v>
      </c>
      <c r="F13" s="225">
        <f>Shot!F13</f>
        <v>0</v>
      </c>
      <c r="G13" s="225">
        <f>Shot!G13</f>
        <v>0</v>
      </c>
      <c r="H13" s="225">
        <f>Shot!H13</f>
        <v>0</v>
      </c>
      <c r="I13" s="225">
        <f>Shot!I13</f>
        <v>0</v>
      </c>
    </row>
    <row r="14" spans="1:9" ht="18">
      <c r="A14" s="83">
        <f>Shot!A14</f>
        <v>0</v>
      </c>
      <c r="B14" s="83" t="e">
        <f>Shot!B14</f>
        <v>#N/A</v>
      </c>
      <c r="C14" s="225">
        <f>Shot!C14</f>
        <v>0</v>
      </c>
      <c r="D14" s="225">
        <f>Shot!D14</f>
        <v>0</v>
      </c>
      <c r="E14" s="225">
        <f>Shot!E14</f>
        <v>0</v>
      </c>
      <c r="F14" s="225">
        <f>Shot!F14</f>
        <v>0</v>
      </c>
      <c r="G14" s="225">
        <f>Shot!G14</f>
        <v>0</v>
      </c>
      <c r="H14" s="225">
        <f>Shot!H14</f>
        <v>0</v>
      </c>
      <c r="I14" s="225">
        <f>Shot!I14</f>
        <v>0</v>
      </c>
    </row>
    <row r="15" spans="1:9" ht="18">
      <c r="A15" s="83">
        <f>Shot!A15</f>
        <v>0</v>
      </c>
      <c r="B15" s="83" t="e">
        <f>Shot!B15</f>
        <v>#N/A</v>
      </c>
      <c r="C15" s="225">
        <f>Shot!C15</f>
        <v>0</v>
      </c>
      <c r="D15" s="225">
        <f>Shot!D15</f>
        <v>0</v>
      </c>
      <c r="E15" s="225">
        <f>Shot!E15</f>
        <v>0</v>
      </c>
      <c r="F15" s="225">
        <f>Shot!F15</f>
        <v>0</v>
      </c>
      <c r="G15" s="225">
        <f>Shot!G15</f>
        <v>0</v>
      </c>
      <c r="H15" s="225">
        <f>Shot!H15</f>
        <v>0</v>
      </c>
      <c r="I15" s="225">
        <f>Shot!I15</f>
        <v>0</v>
      </c>
    </row>
    <row r="16" spans="1:9" ht="18">
      <c r="A16" s="83">
        <f>Shot!A16</f>
        <v>0</v>
      </c>
      <c r="B16" s="83" t="e">
        <f>Shot!B16</f>
        <v>#N/A</v>
      </c>
      <c r="C16" s="225">
        <f>Shot!C16</f>
        <v>0</v>
      </c>
      <c r="D16" s="225">
        <f>Shot!D16</f>
        <v>0</v>
      </c>
      <c r="E16" s="225">
        <f>Shot!E16</f>
        <v>0</v>
      </c>
      <c r="F16" s="225">
        <f>Shot!F16</f>
        <v>0</v>
      </c>
      <c r="G16" s="225">
        <f>Shot!G16</f>
        <v>0</v>
      </c>
      <c r="H16" s="225">
        <f>Shot!H16</f>
        <v>0</v>
      </c>
      <c r="I16" s="225">
        <f>Shot!I16</f>
        <v>0</v>
      </c>
    </row>
    <row r="17" spans="1:9" ht="18">
      <c r="A17" s="83">
        <f>Shot!A17</f>
        <v>0</v>
      </c>
      <c r="B17" s="83" t="e">
        <f>Shot!B17</f>
        <v>#N/A</v>
      </c>
      <c r="C17" s="225">
        <f>Shot!C17</f>
        <v>0</v>
      </c>
      <c r="D17" s="225">
        <f>Shot!D17</f>
        <v>0</v>
      </c>
      <c r="E17" s="225">
        <f>Shot!E17</f>
        <v>0</v>
      </c>
      <c r="F17" s="225">
        <f>Shot!F17</f>
        <v>0</v>
      </c>
      <c r="G17" s="225">
        <f>Shot!G17</f>
        <v>0</v>
      </c>
      <c r="H17" s="225">
        <f>Shot!H17</f>
        <v>0</v>
      </c>
      <c r="I17" s="225">
        <f>Shot!I17</f>
        <v>0</v>
      </c>
    </row>
    <row r="18" spans="1:9" ht="18">
      <c r="A18" s="83">
        <f>Shot!A18</f>
        <v>0</v>
      </c>
      <c r="B18" s="83" t="e">
        <f>Shot!B18</f>
        <v>#N/A</v>
      </c>
      <c r="C18" s="225">
        <f>Shot!C18</f>
        <v>0</v>
      </c>
      <c r="D18" s="225">
        <f>Shot!D18</f>
        <v>0</v>
      </c>
      <c r="E18" s="225">
        <f>Shot!E18</f>
        <v>0</v>
      </c>
      <c r="F18" s="225">
        <f>Shot!F18</f>
        <v>0</v>
      </c>
      <c r="G18" s="225">
        <f>Shot!G18</f>
        <v>0</v>
      </c>
      <c r="H18" s="225">
        <f>Shot!H18</f>
        <v>0</v>
      </c>
      <c r="I18" s="225">
        <f>Shot!I18</f>
        <v>0</v>
      </c>
    </row>
    <row r="19" spans="1:9" ht="18">
      <c r="A19" s="83">
        <f>Shot!A19</f>
        <v>0</v>
      </c>
      <c r="B19" s="83" t="e">
        <f>Shot!B19</f>
        <v>#N/A</v>
      </c>
      <c r="C19" s="225">
        <f>Shot!C19</f>
        <v>0</v>
      </c>
      <c r="D19" s="225">
        <f>Shot!D19</f>
        <v>0</v>
      </c>
      <c r="E19" s="225">
        <f>Shot!E19</f>
        <v>0</v>
      </c>
      <c r="F19" s="225">
        <f>Shot!F19</f>
        <v>0</v>
      </c>
      <c r="G19" s="225">
        <f>Shot!G19</f>
        <v>0</v>
      </c>
      <c r="H19" s="225">
        <f>Shot!H19</f>
        <v>0</v>
      </c>
      <c r="I19" s="225">
        <f>Shot!I19</f>
        <v>0</v>
      </c>
    </row>
    <row r="20" spans="1:9" ht="18">
      <c r="A20" s="83">
        <f>Shot!A20</f>
        <v>0</v>
      </c>
      <c r="B20" s="83" t="e">
        <f>Shot!B20</f>
        <v>#N/A</v>
      </c>
      <c r="C20" s="225">
        <f>Shot!C20</f>
        <v>0</v>
      </c>
      <c r="D20" s="225">
        <f>Shot!D20</f>
        <v>0</v>
      </c>
      <c r="E20" s="225">
        <f>Shot!E20</f>
        <v>0</v>
      </c>
      <c r="F20" s="225">
        <f>Shot!F20</f>
        <v>0</v>
      </c>
      <c r="G20" s="225">
        <f>Shot!G20</f>
        <v>0</v>
      </c>
      <c r="H20" s="225">
        <f>Shot!H20</f>
        <v>0</v>
      </c>
      <c r="I20" s="225">
        <f>Shot!I20</f>
        <v>0</v>
      </c>
    </row>
    <row r="21" spans="1:9" ht="18">
      <c r="A21" s="83">
        <f>Shot!A21</f>
        <v>0</v>
      </c>
      <c r="B21" s="83" t="e">
        <f>Shot!B21</f>
        <v>#N/A</v>
      </c>
      <c r="C21" s="225">
        <f>Shot!C21</f>
        <v>0</v>
      </c>
      <c r="D21" s="225">
        <f>Shot!D21</f>
        <v>0</v>
      </c>
      <c r="E21" s="225">
        <f>Shot!E21</f>
        <v>0</v>
      </c>
      <c r="F21" s="225">
        <f>Shot!F21</f>
        <v>0</v>
      </c>
      <c r="G21" s="225">
        <f>Shot!G21</f>
        <v>0</v>
      </c>
      <c r="H21" s="225">
        <f>Shot!H21</f>
        <v>0</v>
      </c>
      <c r="I21" s="225">
        <f>Shot!I21</f>
        <v>0</v>
      </c>
    </row>
    <row r="22" spans="1:9" ht="18">
      <c r="A22" s="83">
        <f>Shot!A22</f>
        <v>0</v>
      </c>
      <c r="B22" s="83" t="e">
        <f>Shot!B22</f>
        <v>#N/A</v>
      </c>
      <c r="C22" s="225">
        <f>Shot!C22</f>
        <v>0</v>
      </c>
      <c r="D22" s="225">
        <f>Shot!D22</f>
        <v>0</v>
      </c>
      <c r="E22" s="225">
        <f>Shot!E22</f>
        <v>0</v>
      </c>
      <c r="F22" s="225">
        <f>Shot!F22</f>
        <v>0</v>
      </c>
      <c r="G22" s="225">
        <f>Shot!G22</f>
        <v>0</v>
      </c>
      <c r="H22" s="225">
        <f>Shot!H22</f>
        <v>0</v>
      </c>
      <c r="I22" s="225">
        <f>Shot!I22</f>
        <v>0</v>
      </c>
    </row>
    <row r="24" spans="1:9" s="224" customFormat="1" ht="36">
      <c r="A24" s="226" t="str">
        <f>Speed!A1</f>
        <v>No</v>
      </c>
      <c r="B24" s="226" t="str">
        <f>Speed!B1</f>
        <v>U15B SPEED B</v>
      </c>
      <c r="C24" s="227" t="str">
        <f>Speed!C1</f>
        <v>Oct</v>
      </c>
      <c r="D24" s="227" t="str">
        <f>Speed!D1</f>
        <v>Nov</v>
      </c>
      <c r="E24" s="227" t="str">
        <f>Speed!E1</f>
        <v>Dec</v>
      </c>
      <c r="F24" s="227" t="str">
        <f>Speed!F1</f>
        <v>Jan</v>
      </c>
      <c r="G24" s="227" t="str">
        <f>Speed!G1</f>
        <v>Feb</v>
      </c>
      <c r="H24" s="227" t="str">
        <f>Speed!H1</f>
        <v>Mar</v>
      </c>
      <c r="I24" s="228" t="str">
        <f>Speed!I1</f>
        <v>Best Perf</v>
      </c>
    </row>
    <row r="25" spans="1:9" ht="18">
      <c r="A25" s="83">
        <f>Speed!A2</f>
        <v>177</v>
      </c>
      <c r="B25" s="83" t="str">
        <f>Speed!B2</f>
        <v>Jamie Sporcic</v>
      </c>
      <c r="C25" s="229">
        <f>Speed!C2</f>
        <v>88</v>
      </c>
      <c r="D25" s="229">
        <f>Speed!D2</f>
        <v>0</v>
      </c>
      <c r="E25" s="229">
        <f>Speed!E2</f>
        <v>0</v>
      </c>
      <c r="F25" s="229">
        <f>Speed!F2</f>
        <v>0</v>
      </c>
      <c r="G25" s="229">
        <f>Speed!G2</f>
        <v>0</v>
      </c>
      <c r="H25" s="229">
        <f>Speed!H2</f>
        <v>0</v>
      </c>
      <c r="I25" s="229">
        <f>Speed!I2</f>
        <v>88</v>
      </c>
    </row>
    <row r="26" spans="1:9" ht="18">
      <c r="A26" s="83">
        <f>Speed!A3</f>
        <v>206</v>
      </c>
      <c r="B26" s="83" t="str">
        <f>Speed!B3</f>
        <v>Caolin Thomas</v>
      </c>
      <c r="C26" s="229">
        <f>Speed!C3</f>
        <v>76</v>
      </c>
      <c r="D26" s="229">
        <f>Speed!D3</f>
        <v>0</v>
      </c>
      <c r="E26" s="229">
        <f>Speed!E3</f>
        <v>0</v>
      </c>
      <c r="F26" s="229">
        <f>Speed!F3</f>
        <v>0</v>
      </c>
      <c r="G26" s="229">
        <f>Speed!G3</f>
        <v>0</v>
      </c>
      <c r="H26" s="229">
        <f>Speed!H3</f>
        <v>0</v>
      </c>
      <c r="I26" s="229">
        <f>Speed!I3</f>
        <v>76</v>
      </c>
    </row>
    <row r="27" spans="1:9" ht="18">
      <c r="A27" s="83">
        <f>Speed!A4</f>
        <v>593</v>
      </c>
      <c r="B27" s="83" t="str">
        <f>Speed!B4</f>
        <v>Stephen Parkes</v>
      </c>
      <c r="C27" s="229">
        <f>Speed!C4</f>
        <v>76</v>
      </c>
      <c r="D27" s="229">
        <f>Speed!D4</f>
        <v>0</v>
      </c>
      <c r="E27" s="229">
        <f>Speed!E4</f>
        <v>0</v>
      </c>
      <c r="F27" s="229">
        <f>Speed!F4</f>
        <v>0</v>
      </c>
      <c r="G27" s="229">
        <f>Speed!G4</f>
        <v>0</v>
      </c>
      <c r="H27" s="229">
        <f>Speed!H4</f>
        <v>0</v>
      </c>
      <c r="I27" s="229">
        <f>Speed!I4</f>
        <v>76</v>
      </c>
    </row>
    <row r="28" spans="1:9" ht="18">
      <c r="A28" s="83">
        <f>Speed!A5</f>
        <v>643</v>
      </c>
      <c r="B28" s="83" t="str">
        <f>Speed!B5</f>
        <v>Joe Ferrari</v>
      </c>
      <c r="C28" s="229">
        <f>Speed!C5</f>
        <v>76</v>
      </c>
      <c r="D28" s="229">
        <f>Speed!D5</f>
        <v>0</v>
      </c>
      <c r="E28" s="229">
        <f>Speed!E5</f>
        <v>0</v>
      </c>
      <c r="F28" s="229">
        <f>Speed!F5</f>
        <v>0</v>
      </c>
      <c r="G28" s="229">
        <f>Speed!G5</f>
        <v>0</v>
      </c>
      <c r="H28" s="229">
        <f>Speed!H5</f>
        <v>0</v>
      </c>
      <c r="I28" s="229">
        <f>Speed!I5</f>
        <v>76</v>
      </c>
    </row>
    <row r="29" spans="1:9" ht="18">
      <c r="A29" s="83">
        <f>Speed!A6</f>
        <v>303</v>
      </c>
      <c r="B29" s="83" t="str">
        <f>Speed!B6</f>
        <v>Ryan Stride</v>
      </c>
      <c r="C29" s="229">
        <f>Speed!C6</f>
        <v>74</v>
      </c>
      <c r="D29" s="229">
        <f>Speed!D6</f>
        <v>0</v>
      </c>
      <c r="E29" s="229">
        <f>Speed!E6</f>
        <v>0</v>
      </c>
      <c r="F29" s="229">
        <f>Speed!F6</f>
        <v>0</v>
      </c>
      <c r="G29" s="229">
        <f>Speed!G6</f>
        <v>0</v>
      </c>
      <c r="H29" s="229">
        <f>Speed!H6</f>
        <v>0</v>
      </c>
      <c r="I29" s="229">
        <f>Speed!I6</f>
        <v>74</v>
      </c>
    </row>
    <row r="30" spans="1:9" ht="18">
      <c r="A30" s="83">
        <f>Speed!A7</f>
        <v>644</v>
      </c>
      <c r="B30" s="83" t="str">
        <f>Speed!B7</f>
        <v>Oliver Buckle</v>
      </c>
      <c r="C30" s="229">
        <f>Speed!C7</f>
        <v>71</v>
      </c>
      <c r="D30" s="229">
        <f>Speed!D7</f>
        <v>0</v>
      </c>
      <c r="E30" s="229">
        <f>Speed!E7</f>
        <v>0</v>
      </c>
      <c r="F30" s="229">
        <f>Speed!F7</f>
        <v>0</v>
      </c>
      <c r="G30" s="229">
        <f>Speed!G7</f>
        <v>0</v>
      </c>
      <c r="H30" s="229">
        <f>Speed!H7</f>
        <v>0</v>
      </c>
      <c r="I30" s="229">
        <f>Speed!I7</f>
        <v>71</v>
      </c>
    </row>
    <row r="31" spans="1:9" ht="18">
      <c r="A31" s="83">
        <f>Speed!A8</f>
        <v>304</v>
      </c>
      <c r="B31" s="83" t="str">
        <f>Speed!B8</f>
        <v>Jake Porter</v>
      </c>
      <c r="C31" s="229">
        <f>Speed!C8</f>
        <v>70</v>
      </c>
      <c r="D31" s="229">
        <f>Speed!D8</f>
        <v>0</v>
      </c>
      <c r="E31" s="229">
        <f>Speed!E8</f>
        <v>0</v>
      </c>
      <c r="F31" s="229">
        <f>Speed!F8</f>
        <v>0</v>
      </c>
      <c r="G31" s="229">
        <f>Speed!G8</f>
        <v>0</v>
      </c>
      <c r="H31" s="229">
        <f>Speed!H8</f>
        <v>0</v>
      </c>
      <c r="I31" s="229">
        <f>Speed!I8</f>
        <v>70</v>
      </c>
    </row>
    <row r="32" spans="1:9" ht="18">
      <c r="A32" s="83">
        <f>Speed!A9</f>
        <v>453</v>
      </c>
      <c r="B32" s="83" t="str">
        <f>Speed!B9</f>
        <v>Shane Tickell</v>
      </c>
      <c r="C32" s="229">
        <f>Speed!C9</f>
        <v>70</v>
      </c>
      <c r="D32" s="229">
        <f>Speed!D9</f>
        <v>0</v>
      </c>
      <c r="E32" s="229">
        <f>Speed!E9</f>
        <v>0</v>
      </c>
      <c r="F32" s="229">
        <f>Speed!F9</f>
        <v>0</v>
      </c>
      <c r="G32" s="229">
        <f>Speed!G9</f>
        <v>0</v>
      </c>
      <c r="H32" s="229">
        <f>Speed!H9</f>
        <v>0</v>
      </c>
      <c r="I32" s="229">
        <f>Speed!I9</f>
        <v>70</v>
      </c>
    </row>
    <row r="33" spans="1:9" ht="18">
      <c r="A33" s="83">
        <f>Speed!A10</f>
        <v>640</v>
      </c>
      <c r="B33" s="83" t="str">
        <f>Speed!B10</f>
        <v>Rob Watson</v>
      </c>
      <c r="C33" s="229">
        <f>Speed!C10</f>
        <v>70</v>
      </c>
      <c r="D33" s="229">
        <f>Speed!D10</f>
        <v>0</v>
      </c>
      <c r="E33" s="229">
        <f>Speed!E10</f>
        <v>0</v>
      </c>
      <c r="F33" s="229">
        <f>Speed!F10</f>
        <v>0</v>
      </c>
      <c r="G33" s="229">
        <f>Speed!G10</f>
        <v>0</v>
      </c>
      <c r="H33" s="229">
        <f>Speed!H10</f>
        <v>0</v>
      </c>
      <c r="I33" s="229">
        <f>Speed!I10</f>
        <v>70</v>
      </c>
    </row>
    <row r="34" spans="1:9" ht="18">
      <c r="A34" s="83">
        <f>Speed!A11</f>
        <v>302</v>
      </c>
      <c r="B34" s="83" t="str">
        <f>Speed!B11</f>
        <v>Nathaniel Facey</v>
      </c>
      <c r="C34" s="229">
        <f>Speed!C11</f>
        <v>68</v>
      </c>
      <c r="D34" s="229">
        <f>Speed!D11</f>
        <v>0</v>
      </c>
      <c r="E34" s="229">
        <f>Speed!E11</f>
        <v>0</v>
      </c>
      <c r="F34" s="229">
        <f>Speed!F11</f>
        <v>0</v>
      </c>
      <c r="G34" s="229">
        <f>Speed!G11</f>
        <v>0</v>
      </c>
      <c r="H34" s="229">
        <f>Speed!H11</f>
        <v>0</v>
      </c>
      <c r="I34" s="229">
        <f>Speed!I11</f>
        <v>68</v>
      </c>
    </row>
    <row r="35" spans="1:9" ht="18">
      <c r="A35" s="83">
        <f>Speed!A12</f>
        <v>590</v>
      </c>
      <c r="B35" s="83" t="str">
        <f>Speed!B12</f>
        <v>Matthew  Browne</v>
      </c>
      <c r="C35" s="229">
        <f>Speed!C12</f>
        <v>63</v>
      </c>
      <c r="D35" s="229">
        <f>Speed!D12</f>
        <v>0</v>
      </c>
      <c r="E35" s="229">
        <f>Speed!E12</f>
        <v>0</v>
      </c>
      <c r="F35" s="229">
        <f>Speed!F12</f>
        <v>0</v>
      </c>
      <c r="G35" s="229">
        <f>Speed!G12</f>
        <v>0</v>
      </c>
      <c r="H35" s="229">
        <f>Speed!H12</f>
        <v>0</v>
      </c>
      <c r="I35" s="229">
        <f>Speed!I12</f>
        <v>63</v>
      </c>
    </row>
    <row r="36" spans="1:9" ht="18">
      <c r="A36" s="83">
        <f>Speed!A13</f>
        <v>0</v>
      </c>
      <c r="B36" s="83" t="e">
        <f>Speed!B13</f>
        <v>#N/A</v>
      </c>
      <c r="C36" s="229">
        <f>Speed!C13</f>
        <v>0</v>
      </c>
      <c r="D36" s="229">
        <f>Speed!D13</f>
        <v>0</v>
      </c>
      <c r="E36" s="229">
        <f>Speed!E13</f>
        <v>0</v>
      </c>
      <c r="F36" s="229">
        <f>Speed!F13</f>
        <v>0</v>
      </c>
      <c r="G36" s="229">
        <f>Speed!G13</f>
        <v>0</v>
      </c>
      <c r="H36" s="229">
        <f>Speed!H13</f>
        <v>0</v>
      </c>
      <c r="I36" s="229">
        <f>Speed!I13</f>
        <v>0</v>
      </c>
    </row>
    <row r="37" spans="1:9" ht="18">
      <c r="A37" s="83">
        <f>Speed!A14</f>
        <v>0</v>
      </c>
      <c r="B37" s="83" t="e">
        <f>Speed!B14</f>
        <v>#N/A</v>
      </c>
      <c r="C37" s="229">
        <f>Speed!C14</f>
        <v>0</v>
      </c>
      <c r="D37" s="229">
        <f>Speed!D14</f>
        <v>0</v>
      </c>
      <c r="E37" s="229">
        <f>Speed!E14</f>
        <v>0</v>
      </c>
      <c r="F37" s="229">
        <f>Speed!F14</f>
        <v>0</v>
      </c>
      <c r="G37" s="229">
        <f>Speed!G14</f>
        <v>0</v>
      </c>
      <c r="H37" s="229">
        <f>Speed!H14</f>
        <v>0</v>
      </c>
      <c r="I37" s="229">
        <f>Speed!I14</f>
        <v>0</v>
      </c>
    </row>
    <row r="38" spans="1:9" ht="18">
      <c r="A38" s="83">
        <f>Speed!A15</f>
        <v>0</v>
      </c>
      <c r="B38" s="83" t="e">
        <f>Speed!B15</f>
        <v>#N/A</v>
      </c>
      <c r="C38" s="229">
        <f>Speed!C15</f>
        <v>0</v>
      </c>
      <c r="D38" s="229">
        <f>Speed!D15</f>
        <v>0</v>
      </c>
      <c r="E38" s="229">
        <f>Speed!E15</f>
        <v>0</v>
      </c>
      <c r="F38" s="229">
        <f>Speed!F15</f>
        <v>0</v>
      </c>
      <c r="G38" s="229">
        <f>Speed!G15</f>
        <v>0</v>
      </c>
      <c r="H38" s="229">
        <f>Speed!H15</f>
        <v>0</v>
      </c>
      <c r="I38" s="229">
        <f>Speed!I15</f>
        <v>0</v>
      </c>
    </row>
    <row r="39" spans="1:9" ht="18">
      <c r="A39" s="83">
        <f>Speed!A16</f>
        <v>0</v>
      </c>
      <c r="B39" s="83" t="e">
        <f>Speed!B16</f>
        <v>#N/A</v>
      </c>
      <c r="C39" s="229">
        <f>Speed!C16</f>
        <v>0</v>
      </c>
      <c r="D39" s="229">
        <f>Speed!D16</f>
        <v>0</v>
      </c>
      <c r="E39" s="229">
        <f>Speed!E16</f>
        <v>0</v>
      </c>
      <c r="F39" s="229">
        <f>Speed!F16</f>
        <v>0</v>
      </c>
      <c r="G39" s="229">
        <f>Speed!G16</f>
        <v>0</v>
      </c>
      <c r="H39" s="229">
        <f>Speed!H16</f>
        <v>0</v>
      </c>
      <c r="I39" s="229">
        <f>Speed!I16</f>
        <v>0</v>
      </c>
    </row>
    <row r="40" spans="1:9" ht="18">
      <c r="A40" s="83">
        <f>Speed!A17</f>
        <v>0</v>
      </c>
      <c r="B40" s="83" t="e">
        <f>Speed!B17</f>
        <v>#N/A</v>
      </c>
      <c r="C40" s="229">
        <f>Speed!C17</f>
        <v>0</v>
      </c>
      <c r="D40" s="229">
        <f>Speed!D17</f>
        <v>0</v>
      </c>
      <c r="E40" s="229">
        <f>Speed!E17</f>
        <v>0</v>
      </c>
      <c r="F40" s="229">
        <f>Speed!F17</f>
        <v>0</v>
      </c>
      <c r="G40" s="229">
        <f>Speed!G17</f>
        <v>0</v>
      </c>
      <c r="H40" s="229">
        <f>Speed!H17</f>
        <v>0</v>
      </c>
      <c r="I40" s="229">
        <f>Speed!I17</f>
        <v>0</v>
      </c>
    </row>
    <row r="41" spans="1:9" ht="18">
      <c r="A41" s="83">
        <f>Speed!A18</f>
        <v>0</v>
      </c>
      <c r="B41" s="83" t="e">
        <f>Speed!B18</f>
        <v>#N/A</v>
      </c>
      <c r="C41" s="229">
        <f>Speed!C18</f>
        <v>0</v>
      </c>
      <c r="D41" s="229">
        <f>Speed!D18</f>
        <v>0</v>
      </c>
      <c r="E41" s="229">
        <f>Speed!E18</f>
        <v>0</v>
      </c>
      <c r="F41" s="229">
        <f>Speed!F18</f>
        <v>0</v>
      </c>
      <c r="G41" s="229">
        <f>Speed!G18</f>
        <v>0</v>
      </c>
      <c r="H41" s="229">
        <f>Speed!H18</f>
        <v>0</v>
      </c>
      <c r="I41" s="229">
        <f>Speed!I18</f>
        <v>0</v>
      </c>
    </row>
    <row r="42" spans="1:9" ht="18">
      <c r="A42" s="83">
        <f>Speed!A19</f>
        <v>0</v>
      </c>
      <c r="B42" s="83" t="e">
        <f>Speed!B19</f>
        <v>#N/A</v>
      </c>
      <c r="C42" s="229">
        <f>Speed!C19</f>
        <v>0</v>
      </c>
      <c r="D42" s="229">
        <f>Speed!D19</f>
        <v>0</v>
      </c>
      <c r="E42" s="229">
        <f>Speed!E19</f>
        <v>0</v>
      </c>
      <c r="F42" s="229">
        <f>Speed!F19</f>
        <v>0</v>
      </c>
      <c r="G42" s="229">
        <f>Speed!G19</f>
        <v>0</v>
      </c>
      <c r="H42" s="229">
        <f>Speed!H19</f>
        <v>0</v>
      </c>
      <c r="I42" s="229">
        <f>Speed!I19</f>
        <v>0</v>
      </c>
    </row>
    <row r="43" spans="1:9" ht="18">
      <c r="A43" s="83">
        <f>Speed!A20</f>
        <v>0</v>
      </c>
      <c r="B43" s="83" t="e">
        <f>Speed!B20</f>
        <v>#N/A</v>
      </c>
      <c r="C43" s="229">
        <f>Speed!C20</f>
        <v>0</v>
      </c>
      <c r="D43" s="229">
        <f>Speed!D20</f>
        <v>0</v>
      </c>
      <c r="E43" s="229">
        <f>Speed!E20</f>
        <v>0</v>
      </c>
      <c r="F43" s="229">
        <f>Speed!F20</f>
        <v>0</v>
      </c>
      <c r="G43" s="229">
        <f>Speed!G20</f>
        <v>0</v>
      </c>
      <c r="H43" s="229">
        <f>Speed!H20</f>
        <v>0</v>
      </c>
      <c r="I43" s="229">
        <f>Speed!I20</f>
        <v>0</v>
      </c>
    </row>
    <row r="44" spans="1:9" ht="18">
      <c r="A44" s="83">
        <f>Speed!A21</f>
        <v>0</v>
      </c>
      <c r="B44" s="83" t="e">
        <f>Speed!B21</f>
        <v>#N/A</v>
      </c>
      <c r="C44" s="229">
        <f>Speed!C21</f>
        <v>0</v>
      </c>
      <c r="D44" s="229">
        <f>Speed!D21</f>
        <v>0</v>
      </c>
      <c r="E44" s="229">
        <f>Speed!E21</f>
        <v>0</v>
      </c>
      <c r="F44" s="229">
        <f>Speed!F21</f>
        <v>0</v>
      </c>
      <c r="G44" s="229">
        <f>Speed!G21</f>
        <v>0</v>
      </c>
      <c r="H44" s="229">
        <f>Speed!H21</f>
        <v>0</v>
      </c>
      <c r="I44" s="229">
        <f>Speed!I21</f>
        <v>0</v>
      </c>
    </row>
    <row r="45" spans="1:9" ht="18">
      <c r="A45" s="83">
        <f>Speed!A22</f>
        <v>0</v>
      </c>
      <c r="B45" s="83" t="e">
        <f>Speed!B22</f>
        <v>#N/A</v>
      </c>
      <c r="C45" s="229">
        <f>Speed!C22</f>
        <v>0</v>
      </c>
      <c r="D45" s="229">
        <f>Speed!D22</f>
        <v>0</v>
      </c>
      <c r="E45" s="229">
        <f>Speed!E22</f>
        <v>0</v>
      </c>
      <c r="F45" s="229">
        <f>Speed!F22</f>
        <v>0</v>
      </c>
      <c r="G45" s="229">
        <f>Speed!G22</f>
        <v>0</v>
      </c>
      <c r="H45" s="229">
        <f>Speed!H22</f>
        <v>0</v>
      </c>
      <c r="I45" s="229">
        <f>Speed!I22</f>
        <v>0</v>
      </c>
    </row>
  </sheetData>
  <conditionalFormatting sqref="C1:I65536 A1:A65536">
    <cfRule type="cellIs" priority="1" dxfId="4" operator="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  <headerFooter alignWithMargins="0">
    <oddHeader>&amp;LSportshall Athletics League&amp;CBirmingham Division&amp;RSeason 2007 to 2008</oddHeader>
    <oddFooter>&amp;L&amp;F&amp;CBW print&amp;R&amp;A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3">
      <selection activeCell="E46" sqref="E46"/>
    </sheetView>
  </sheetViews>
  <sheetFormatPr defaultColWidth="9.140625" defaultRowHeight="12.75"/>
  <cols>
    <col min="1" max="1" width="5.57421875" style="2" customWidth="1"/>
    <col min="2" max="2" width="19.28125" style="0" customWidth="1"/>
    <col min="3" max="8" width="7.8515625" style="2" customWidth="1"/>
    <col min="9" max="9" width="8.140625" style="2" customWidth="1"/>
    <col min="10" max="10" width="7.140625" style="0" customWidth="1"/>
  </cols>
  <sheetData>
    <row r="1" spans="1:9" s="1" customFormat="1" ht="12.75">
      <c r="A1" s="34" t="s">
        <v>0</v>
      </c>
      <c r="B1" s="35" t="s">
        <v>84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7" t="s">
        <v>85</v>
      </c>
    </row>
    <row r="2" spans="1:9" ht="12.75">
      <c r="A2" s="40">
        <v>6</v>
      </c>
      <c r="B2" s="41" t="s">
        <v>9</v>
      </c>
      <c r="C2" s="57">
        <v>80.1</v>
      </c>
      <c r="D2" s="30"/>
      <c r="E2" s="30"/>
      <c r="F2" s="30"/>
      <c r="G2" s="30"/>
      <c r="H2" s="30"/>
      <c r="I2" s="60">
        <f aca="true" t="shared" si="0" ref="I2:I7">MIN(C2:H2)</f>
        <v>80.1</v>
      </c>
    </row>
    <row r="3" spans="1:9" ht="12.75">
      <c r="A3" s="40">
        <v>3</v>
      </c>
      <c r="B3" s="41" t="s">
        <v>8</v>
      </c>
      <c r="C3" s="30">
        <v>81.4</v>
      </c>
      <c r="D3" s="30"/>
      <c r="E3" s="30"/>
      <c r="F3" s="30"/>
      <c r="G3" s="30"/>
      <c r="H3" s="30"/>
      <c r="I3" s="60">
        <f t="shared" si="0"/>
        <v>81.4</v>
      </c>
    </row>
    <row r="4" spans="1:9" ht="12.75">
      <c r="A4" s="40">
        <v>5</v>
      </c>
      <c r="B4" s="41" t="s">
        <v>10</v>
      </c>
      <c r="C4" s="30">
        <v>95.6</v>
      </c>
      <c r="D4" s="30"/>
      <c r="E4" s="30"/>
      <c r="F4" s="30"/>
      <c r="G4" s="30"/>
      <c r="H4" s="30"/>
      <c r="I4" s="60">
        <f t="shared" si="0"/>
        <v>95.6</v>
      </c>
    </row>
    <row r="5" spans="1:9" ht="12.75">
      <c r="A5" s="38">
        <v>1</v>
      </c>
      <c r="B5" s="39" t="s">
        <v>13</v>
      </c>
      <c r="C5" s="30"/>
      <c r="D5" s="30"/>
      <c r="E5" s="30"/>
      <c r="F5" s="30"/>
      <c r="G5" s="30"/>
      <c r="H5" s="30"/>
      <c r="I5" s="60">
        <f t="shared" si="0"/>
        <v>0</v>
      </c>
    </row>
    <row r="6" spans="1:9" ht="12.75">
      <c r="A6" s="40">
        <v>4</v>
      </c>
      <c r="B6" s="41" t="s">
        <v>11</v>
      </c>
      <c r="C6" s="30"/>
      <c r="D6" s="30"/>
      <c r="E6" s="30"/>
      <c r="F6" s="30"/>
      <c r="G6" s="30"/>
      <c r="H6" s="30"/>
      <c r="I6" s="60">
        <f t="shared" si="0"/>
        <v>0</v>
      </c>
    </row>
    <row r="7" spans="1:9" ht="13.5" thickBot="1">
      <c r="A7" s="42">
        <v>2</v>
      </c>
      <c r="B7" s="43" t="s">
        <v>12</v>
      </c>
      <c r="C7" s="44"/>
      <c r="D7" s="44"/>
      <c r="E7" s="44"/>
      <c r="F7" s="44"/>
      <c r="G7" s="44"/>
      <c r="H7" s="44"/>
      <c r="I7" s="60">
        <f t="shared" si="0"/>
        <v>0</v>
      </c>
    </row>
    <row r="8" ht="13.5" thickBot="1"/>
    <row r="9" spans="1:9" ht="12.75">
      <c r="A9" s="34" t="s">
        <v>0</v>
      </c>
      <c r="B9" s="35" t="s">
        <v>86</v>
      </c>
      <c r="C9" s="36" t="s">
        <v>1</v>
      </c>
      <c r="D9" s="36" t="s">
        <v>2</v>
      </c>
      <c r="E9" s="36" t="s">
        <v>3</v>
      </c>
      <c r="F9" s="36" t="s">
        <v>4</v>
      </c>
      <c r="G9" s="36" t="s">
        <v>5</v>
      </c>
      <c r="H9" s="36" t="s">
        <v>6</v>
      </c>
      <c r="I9" s="37" t="s">
        <v>85</v>
      </c>
    </row>
    <row r="10" spans="1:10" s="1" customFormat="1" ht="12.75">
      <c r="A10" s="38">
        <v>6</v>
      </c>
      <c r="B10" s="39" t="s">
        <v>9</v>
      </c>
      <c r="C10" s="57">
        <v>109.9</v>
      </c>
      <c r="D10" s="30"/>
      <c r="E10" s="30"/>
      <c r="F10" s="30"/>
      <c r="G10" s="30"/>
      <c r="H10" s="30"/>
      <c r="I10" s="60">
        <f aca="true" t="shared" si="1" ref="I10:I15">MIN(C10:H10)</f>
        <v>109.9</v>
      </c>
      <c r="J10"/>
    </row>
    <row r="11" spans="1:9" ht="12.75">
      <c r="A11" s="40">
        <v>5</v>
      </c>
      <c r="B11" s="41" t="s">
        <v>10</v>
      </c>
      <c r="C11" s="45">
        <v>111.4</v>
      </c>
      <c r="D11" s="30"/>
      <c r="E11" s="30"/>
      <c r="F11" s="30"/>
      <c r="G11" s="30"/>
      <c r="H11" s="30"/>
      <c r="I11" s="46">
        <f t="shared" si="1"/>
        <v>111.4</v>
      </c>
    </row>
    <row r="12" spans="1:9" ht="12.75">
      <c r="A12" s="40">
        <v>3</v>
      </c>
      <c r="B12" s="41" t="s">
        <v>8</v>
      </c>
      <c r="C12" s="30">
        <v>117.2</v>
      </c>
      <c r="D12" s="30"/>
      <c r="E12" s="30"/>
      <c r="F12" s="30"/>
      <c r="G12" s="30"/>
      <c r="H12" s="30"/>
      <c r="I12" s="60">
        <f t="shared" si="1"/>
        <v>117.2</v>
      </c>
    </row>
    <row r="13" spans="1:9" ht="12.75">
      <c r="A13" s="40">
        <v>1</v>
      </c>
      <c r="B13" s="41" t="s">
        <v>13</v>
      </c>
      <c r="C13" s="30">
        <v>119.7</v>
      </c>
      <c r="D13" s="30"/>
      <c r="E13" s="30"/>
      <c r="F13" s="30"/>
      <c r="G13" s="30"/>
      <c r="H13" s="30"/>
      <c r="I13" s="60">
        <f t="shared" si="1"/>
        <v>119.7</v>
      </c>
    </row>
    <row r="14" spans="1:9" ht="12.75">
      <c r="A14" s="40">
        <v>2</v>
      </c>
      <c r="B14" s="41" t="s">
        <v>12</v>
      </c>
      <c r="C14" s="30">
        <v>120.3</v>
      </c>
      <c r="D14" s="30"/>
      <c r="E14" s="30"/>
      <c r="F14" s="30"/>
      <c r="G14" s="30"/>
      <c r="H14" s="30"/>
      <c r="I14" s="60">
        <f t="shared" si="1"/>
        <v>120.3</v>
      </c>
    </row>
    <row r="15" spans="1:9" ht="13.5" thickBot="1">
      <c r="A15" s="42">
        <v>4</v>
      </c>
      <c r="B15" s="43" t="s">
        <v>11</v>
      </c>
      <c r="C15" s="44"/>
      <c r="D15" s="44"/>
      <c r="E15" s="44"/>
      <c r="F15" s="44"/>
      <c r="G15" s="44"/>
      <c r="H15" s="44"/>
      <c r="I15" s="61">
        <f t="shared" si="1"/>
        <v>0</v>
      </c>
    </row>
    <row r="16" ht="13.5" thickBot="1"/>
    <row r="17" spans="1:10" ht="12.75">
      <c r="A17" s="34" t="s">
        <v>0</v>
      </c>
      <c r="B17" s="35" t="s">
        <v>87</v>
      </c>
      <c r="C17" s="36" t="s">
        <v>1</v>
      </c>
      <c r="D17" s="36" t="s">
        <v>2</v>
      </c>
      <c r="E17" s="36" t="s">
        <v>3</v>
      </c>
      <c r="F17" s="36" t="s">
        <v>4</v>
      </c>
      <c r="G17" s="36" t="s">
        <v>5</v>
      </c>
      <c r="H17" s="36" t="s">
        <v>6</v>
      </c>
      <c r="I17" s="37" t="s">
        <v>85</v>
      </c>
      <c r="J17" s="1"/>
    </row>
    <row r="18" spans="1:9" ht="12.75">
      <c r="A18" s="40">
        <v>3</v>
      </c>
      <c r="B18" s="41" t="s">
        <v>8</v>
      </c>
      <c r="C18" s="56">
        <v>104.3</v>
      </c>
      <c r="D18" s="45"/>
      <c r="E18" s="45"/>
      <c r="F18" s="45"/>
      <c r="G18" s="45"/>
      <c r="H18" s="45"/>
      <c r="I18" s="46">
        <f aca="true" t="shared" si="2" ref="I18:I23">MIN(C18:H18)</f>
        <v>104.3</v>
      </c>
    </row>
    <row r="19" spans="1:9" ht="12.75">
      <c r="A19" s="38">
        <v>6</v>
      </c>
      <c r="B19" s="39" t="s">
        <v>9</v>
      </c>
      <c r="C19" s="45">
        <v>104.8</v>
      </c>
      <c r="D19" s="45"/>
      <c r="E19" s="45"/>
      <c r="F19" s="45"/>
      <c r="G19" s="45"/>
      <c r="H19" s="45"/>
      <c r="I19" s="46">
        <f t="shared" si="2"/>
        <v>104.8</v>
      </c>
    </row>
    <row r="20" spans="1:9" ht="12.75">
      <c r="A20" s="40">
        <v>5</v>
      </c>
      <c r="B20" s="41" t="s">
        <v>10</v>
      </c>
      <c r="C20" s="45">
        <v>111.9</v>
      </c>
      <c r="D20" s="45"/>
      <c r="E20" s="45"/>
      <c r="F20" s="45"/>
      <c r="G20" s="45"/>
      <c r="H20" s="45"/>
      <c r="I20" s="46">
        <f t="shared" si="2"/>
        <v>111.9</v>
      </c>
    </row>
    <row r="21" spans="1:9" ht="12.75">
      <c r="A21" s="40">
        <v>2</v>
      </c>
      <c r="B21" s="41" t="s">
        <v>12</v>
      </c>
      <c r="C21" s="45">
        <v>116.5</v>
      </c>
      <c r="D21" s="45"/>
      <c r="E21" s="45"/>
      <c r="F21" s="45"/>
      <c r="G21" s="45"/>
      <c r="H21" s="45"/>
      <c r="I21" s="46">
        <f t="shared" si="2"/>
        <v>116.5</v>
      </c>
    </row>
    <row r="22" spans="1:9" ht="12.75">
      <c r="A22" s="40">
        <v>4</v>
      </c>
      <c r="B22" s="41" t="s">
        <v>11</v>
      </c>
      <c r="C22" s="45"/>
      <c r="D22" s="45"/>
      <c r="E22" s="45"/>
      <c r="F22" s="45"/>
      <c r="G22" s="45"/>
      <c r="H22" s="45"/>
      <c r="I22" s="46">
        <f t="shared" si="2"/>
        <v>0</v>
      </c>
    </row>
    <row r="23" spans="1:9" ht="13.5" thickBot="1">
      <c r="A23" s="42">
        <v>1</v>
      </c>
      <c r="B23" s="43" t="s">
        <v>13</v>
      </c>
      <c r="C23" s="47"/>
      <c r="D23" s="47"/>
      <c r="E23" s="47"/>
      <c r="F23" s="47"/>
      <c r="G23" s="47"/>
      <c r="H23" s="47"/>
      <c r="I23" s="48">
        <f t="shared" si="2"/>
        <v>0</v>
      </c>
    </row>
    <row r="24" ht="13.5" thickBot="1"/>
    <row r="25" spans="1:10" ht="12.75">
      <c r="A25" s="34" t="s">
        <v>0</v>
      </c>
      <c r="B25" s="35" t="s">
        <v>88</v>
      </c>
      <c r="C25" s="36" t="s">
        <v>1</v>
      </c>
      <c r="D25" s="36" t="s">
        <v>2</v>
      </c>
      <c r="E25" s="36" t="s">
        <v>3</v>
      </c>
      <c r="F25" s="36" t="s">
        <v>4</v>
      </c>
      <c r="G25" s="36" t="s">
        <v>5</v>
      </c>
      <c r="H25" s="36" t="s">
        <v>6</v>
      </c>
      <c r="I25" s="36" t="s">
        <v>14</v>
      </c>
      <c r="J25" s="62" t="s">
        <v>89</v>
      </c>
    </row>
    <row r="26" spans="1:10" ht="12.75">
      <c r="A26" s="40">
        <v>3</v>
      </c>
      <c r="B26" s="41" t="s">
        <v>8</v>
      </c>
      <c r="C26" s="57">
        <v>188</v>
      </c>
      <c r="D26" s="30"/>
      <c r="E26" s="30"/>
      <c r="F26" s="30"/>
      <c r="G26" s="30"/>
      <c r="H26" s="30"/>
      <c r="I26" s="23">
        <f aca="true" t="shared" si="3" ref="I26:I31">SUM(C26:H26)</f>
        <v>188</v>
      </c>
      <c r="J26" s="63">
        <v>12</v>
      </c>
    </row>
    <row r="27" spans="1:10" ht="12.75">
      <c r="A27" s="38">
        <v>6</v>
      </c>
      <c r="B27" s="39" t="s">
        <v>9</v>
      </c>
      <c r="C27" s="30">
        <v>178</v>
      </c>
      <c r="D27" s="30"/>
      <c r="E27" s="30"/>
      <c r="F27" s="30"/>
      <c r="G27" s="30"/>
      <c r="H27" s="30"/>
      <c r="I27" s="23">
        <f t="shared" si="3"/>
        <v>178</v>
      </c>
      <c r="J27" s="63">
        <v>10</v>
      </c>
    </row>
    <row r="28" spans="1:10" ht="12.75">
      <c r="A28" s="40">
        <v>5</v>
      </c>
      <c r="B28" s="41" t="s">
        <v>10</v>
      </c>
      <c r="C28" s="30">
        <v>138</v>
      </c>
      <c r="D28" s="30"/>
      <c r="E28" s="30"/>
      <c r="F28" s="30"/>
      <c r="G28" s="30"/>
      <c r="H28" s="30"/>
      <c r="I28" s="23">
        <f t="shared" si="3"/>
        <v>138</v>
      </c>
      <c r="J28" s="63">
        <v>8</v>
      </c>
    </row>
    <row r="29" spans="1:10" ht="12.75">
      <c r="A29" s="40">
        <v>1</v>
      </c>
      <c r="B29" s="41" t="s">
        <v>13</v>
      </c>
      <c r="C29" s="30">
        <v>68</v>
      </c>
      <c r="D29" s="30"/>
      <c r="E29" s="30"/>
      <c r="F29" s="30"/>
      <c r="G29" s="30"/>
      <c r="H29" s="30"/>
      <c r="I29" s="23">
        <f t="shared" si="3"/>
        <v>68</v>
      </c>
      <c r="J29" s="63">
        <v>6</v>
      </c>
    </row>
    <row r="30" spans="1:10" ht="12.75">
      <c r="A30" s="40">
        <v>2</v>
      </c>
      <c r="B30" s="41" t="s">
        <v>12</v>
      </c>
      <c r="C30" s="30">
        <v>66</v>
      </c>
      <c r="D30" s="30"/>
      <c r="E30" s="30"/>
      <c r="F30" s="30"/>
      <c r="G30" s="30"/>
      <c r="H30" s="30"/>
      <c r="I30" s="23">
        <f t="shared" si="3"/>
        <v>66</v>
      </c>
      <c r="J30" s="63">
        <v>4</v>
      </c>
    </row>
    <row r="31" spans="1:10" ht="13.5" thickBot="1">
      <c r="A31" s="42">
        <v>4</v>
      </c>
      <c r="B31" s="43" t="s">
        <v>11</v>
      </c>
      <c r="C31" s="44"/>
      <c r="D31" s="44"/>
      <c r="E31" s="44"/>
      <c r="F31" s="44"/>
      <c r="G31" s="44"/>
      <c r="H31" s="44"/>
      <c r="I31" s="50">
        <f t="shared" si="3"/>
        <v>0</v>
      </c>
      <c r="J31" s="64"/>
    </row>
    <row r="32" ht="13.5" thickBot="1"/>
    <row r="33" spans="1:9" ht="12.75">
      <c r="A33" s="34" t="s">
        <v>0</v>
      </c>
      <c r="B33" s="35" t="s">
        <v>90</v>
      </c>
      <c r="C33" s="36" t="s">
        <v>1</v>
      </c>
      <c r="D33" s="36" t="s">
        <v>2</v>
      </c>
      <c r="E33" s="36" t="s">
        <v>3</v>
      </c>
      <c r="F33" s="36" t="s">
        <v>4</v>
      </c>
      <c r="G33" s="36" t="s">
        <v>5</v>
      </c>
      <c r="H33" s="36" t="s">
        <v>6</v>
      </c>
      <c r="I33" s="37" t="s">
        <v>14</v>
      </c>
    </row>
    <row r="34" spans="1:9" ht="12.75">
      <c r="A34" s="40">
        <v>3</v>
      </c>
      <c r="B34" s="41" t="s">
        <v>8</v>
      </c>
      <c r="C34" s="57">
        <v>12</v>
      </c>
      <c r="D34" s="30"/>
      <c r="E34" s="30"/>
      <c r="F34" s="30"/>
      <c r="G34" s="30"/>
      <c r="H34" s="30"/>
      <c r="I34" s="60">
        <f aca="true" t="shared" si="4" ref="I34:I39">SUM(C34:H34)</f>
        <v>12</v>
      </c>
    </row>
    <row r="35" spans="1:9" ht="12.75">
      <c r="A35" s="38">
        <v>6</v>
      </c>
      <c r="B35" s="39" t="s">
        <v>9</v>
      </c>
      <c r="C35" s="30">
        <v>10</v>
      </c>
      <c r="D35" s="30"/>
      <c r="E35" s="30"/>
      <c r="F35" s="30"/>
      <c r="G35" s="30"/>
      <c r="H35" s="30"/>
      <c r="I35" s="60">
        <f t="shared" si="4"/>
        <v>10</v>
      </c>
    </row>
    <row r="36" spans="1:9" ht="12.75">
      <c r="A36" s="40">
        <v>5</v>
      </c>
      <c r="B36" s="41" t="s">
        <v>10</v>
      </c>
      <c r="C36" s="30">
        <v>8</v>
      </c>
      <c r="D36" s="30"/>
      <c r="E36" s="30"/>
      <c r="F36" s="30"/>
      <c r="G36" s="30"/>
      <c r="H36" s="30"/>
      <c r="I36" s="60">
        <f t="shared" si="4"/>
        <v>8</v>
      </c>
    </row>
    <row r="37" spans="1:9" ht="12.75">
      <c r="A37" s="40">
        <v>1</v>
      </c>
      <c r="B37" s="41" t="s">
        <v>13</v>
      </c>
      <c r="C37" s="30">
        <v>6</v>
      </c>
      <c r="D37" s="30"/>
      <c r="E37" s="30"/>
      <c r="F37" s="30"/>
      <c r="G37" s="30"/>
      <c r="H37" s="30"/>
      <c r="I37" s="60">
        <f t="shared" si="4"/>
        <v>6</v>
      </c>
    </row>
    <row r="38" spans="1:9" ht="12.75">
      <c r="A38" s="40">
        <v>2</v>
      </c>
      <c r="B38" s="41" t="s">
        <v>12</v>
      </c>
      <c r="C38" s="30">
        <v>4</v>
      </c>
      <c r="D38" s="30"/>
      <c r="E38" s="30"/>
      <c r="F38" s="30"/>
      <c r="G38" s="30"/>
      <c r="H38" s="30"/>
      <c r="I38" s="60">
        <f t="shared" si="4"/>
        <v>4</v>
      </c>
    </row>
    <row r="39" spans="1:9" ht="13.5" thickBot="1">
      <c r="A39" s="42">
        <v>4</v>
      </c>
      <c r="B39" s="43" t="s">
        <v>11</v>
      </c>
      <c r="C39" s="44"/>
      <c r="D39" s="44"/>
      <c r="E39" s="44"/>
      <c r="F39" s="44"/>
      <c r="G39" s="44"/>
      <c r="H39" s="44"/>
      <c r="I39" s="61">
        <f t="shared" si="4"/>
        <v>0</v>
      </c>
    </row>
    <row r="42" spans="1:9" ht="31.5">
      <c r="A42" s="3" t="s">
        <v>0</v>
      </c>
      <c r="B42" s="4" t="s">
        <v>91</v>
      </c>
      <c r="C42" s="5" t="s">
        <v>1</v>
      </c>
      <c r="D42" s="5" t="s">
        <v>2</v>
      </c>
      <c r="E42" s="5" t="s">
        <v>3</v>
      </c>
      <c r="F42" s="5" t="s">
        <v>4</v>
      </c>
      <c r="G42" s="5" t="s">
        <v>5</v>
      </c>
      <c r="H42" s="5" t="s">
        <v>6</v>
      </c>
      <c r="I42" s="5" t="s">
        <v>7</v>
      </c>
    </row>
    <row r="43" spans="1:9" ht="15">
      <c r="A43" s="14">
        <v>624</v>
      </c>
      <c r="B43" s="14" t="s">
        <v>92</v>
      </c>
      <c r="C43" s="20">
        <v>8.39</v>
      </c>
      <c r="D43" s="24"/>
      <c r="E43" s="24"/>
      <c r="F43" s="24"/>
      <c r="G43" s="24"/>
      <c r="H43" s="24"/>
      <c r="I43" s="20">
        <f aca="true" t="shared" si="5" ref="I43:I61">MAX(C43:H43)</f>
        <v>8.39</v>
      </c>
    </row>
    <row r="44" spans="1:9" ht="15">
      <c r="A44" s="14">
        <v>310</v>
      </c>
      <c r="B44" s="14" t="s">
        <v>93</v>
      </c>
      <c r="C44" s="17">
        <v>7.97</v>
      </c>
      <c r="D44" s="17"/>
      <c r="E44" s="17"/>
      <c r="F44" s="17"/>
      <c r="G44" s="17"/>
      <c r="H44" s="17"/>
      <c r="I44" s="20">
        <f t="shared" si="5"/>
        <v>7.97</v>
      </c>
    </row>
    <row r="45" spans="1:9" ht="15">
      <c r="A45" s="14">
        <v>308</v>
      </c>
      <c r="B45" s="14" t="s">
        <v>94</v>
      </c>
      <c r="C45" s="17">
        <v>7.07</v>
      </c>
      <c r="D45" s="17"/>
      <c r="E45" s="17"/>
      <c r="F45" s="17"/>
      <c r="G45" s="17"/>
      <c r="H45" s="17"/>
      <c r="I45" s="20">
        <f t="shared" si="5"/>
        <v>7.07</v>
      </c>
    </row>
    <row r="46" spans="1:9" ht="15">
      <c r="A46" s="14">
        <v>625</v>
      </c>
      <c r="B46" s="14" t="s">
        <v>95</v>
      </c>
      <c r="C46" s="17">
        <v>6.64</v>
      </c>
      <c r="D46" s="17"/>
      <c r="E46" s="17"/>
      <c r="F46" s="17"/>
      <c r="G46" s="17"/>
      <c r="H46" s="17"/>
      <c r="I46" s="20">
        <f t="shared" si="5"/>
        <v>6.64</v>
      </c>
    </row>
    <row r="47" spans="1:9" ht="15">
      <c r="A47" s="14">
        <v>205</v>
      </c>
      <c r="B47" s="14" t="s">
        <v>96</v>
      </c>
      <c r="C47" s="17">
        <v>6.54</v>
      </c>
      <c r="D47" s="17"/>
      <c r="E47" s="17"/>
      <c r="F47" s="17"/>
      <c r="G47" s="17"/>
      <c r="H47" s="17"/>
      <c r="I47" s="20">
        <f t="shared" si="5"/>
        <v>6.54</v>
      </c>
    </row>
    <row r="48" spans="1:9" ht="15">
      <c r="A48" s="14">
        <v>534</v>
      </c>
      <c r="B48" s="14" t="s">
        <v>97</v>
      </c>
      <c r="C48" s="17">
        <v>6.07</v>
      </c>
      <c r="D48" s="17"/>
      <c r="E48" s="17"/>
      <c r="F48" s="17"/>
      <c r="G48" s="17"/>
      <c r="H48" s="17"/>
      <c r="I48" s="20">
        <f t="shared" si="5"/>
        <v>6.07</v>
      </c>
    </row>
    <row r="49" spans="1:9" ht="15">
      <c r="A49" s="65">
        <v>204</v>
      </c>
      <c r="B49" s="14" t="s">
        <v>98</v>
      </c>
      <c r="C49" s="17">
        <v>6.06</v>
      </c>
      <c r="D49" s="17"/>
      <c r="E49" s="17"/>
      <c r="F49" s="17"/>
      <c r="G49" s="17"/>
      <c r="H49" s="17"/>
      <c r="I49" s="20">
        <f t="shared" si="5"/>
        <v>6.06</v>
      </c>
    </row>
    <row r="50" spans="1:9" ht="15">
      <c r="A50" s="14">
        <v>532</v>
      </c>
      <c r="B50" s="14" t="s">
        <v>99</v>
      </c>
      <c r="C50" s="17">
        <v>5.85</v>
      </c>
      <c r="D50" s="17"/>
      <c r="E50" s="17"/>
      <c r="F50" s="17"/>
      <c r="G50" s="17"/>
      <c r="H50" s="17"/>
      <c r="I50" s="20">
        <f t="shared" si="5"/>
        <v>5.85</v>
      </c>
    </row>
    <row r="51" spans="1:9" ht="15">
      <c r="A51" s="14"/>
      <c r="B51" s="14"/>
      <c r="C51" s="17"/>
      <c r="D51" s="17"/>
      <c r="E51" s="17"/>
      <c r="F51" s="17"/>
      <c r="G51" s="17"/>
      <c r="H51" s="17"/>
      <c r="I51" s="20">
        <f t="shared" si="5"/>
        <v>0</v>
      </c>
    </row>
    <row r="52" spans="1:9" ht="15">
      <c r="A52" s="14"/>
      <c r="B52" s="14"/>
      <c r="C52" s="17"/>
      <c r="D52" s="17"/>
      <c r="E52" s="17"/>
      <c r="F52" s="17"/>
      <c r="G52" s="17"/>
      <c r="H52" s="17"/>
      <c r="I52" s="20">
        <f t="shared" si="5"/>
        <v>0</v>
      </c>
    </row>
    <row r="53" spans="1:9" ht="15">
      <c r="A53" s="14"/>
      <c r="B53" s="14"/>
      <c r="C53" s="17"/>
      <c r="D53" s="17"/>
      <c r="E53" s="17"/>
      <c r="F53" s="17"/>
      <c r="G53" s="17"/>
      <c r="H53" s="17"/>
      <c r="I53" s="20">
        <f t="shared" si="5"/>
        <v>0</v>
      </c>
    </row>
    <row r="54" spans="1:9" ht="15">
      <c r="A54" s="14"/>
      <c r="B54" s="14"/>
      <c r="C54" s="25"/>
      <c r="D54" s="25"/>
      <c r="E54" s="25"/>
      <c r="F54" s="25"/>
      <c r="G54" s="25"/>
      <c r="H54" s="25"/>
      <c r="I54" s="20">
        <f t="shared" si="5"/>
        <v>0</v>
      </c>
    </row>
    <row r="55" spans="1:9" ht="15">
      <c r="A55" s="14"/>
      <c r="B55" s="14"/>
      <c r="C55" s="17"/>
      <c r="D55" s="17"/>
      <c r="E55" s="17"/>
      <c r="F55" s="17"/>
      <c r="G55" s="17"/>
      <c r="H55" s="17"/>
      <c r="I55" s="20">
        <f t="shared" si="5"/>
        <v>0</v>
      </c>
    </row>
    <row r="56" spans="1:9" ht="15">
      <c r="A56" s="14"/>
      <c r="B56" s="14"/>
      <c r="C56" s="17"/>
      <c r="D56" s="17"/>
      <c r="E56" s="17"/>
      <c r="F56" s="17"/>
      <c r="G56" s="17"/>
      <c r="H56" s="17"/>
      <c r="I56" s="20">
        <f t="shared" si="5"/>
        <v>0</v>
      </c>
    </row>
    <row r="57" spans="1:9" ht="15">
      <c r="A57" s="14"/>
      <c r="B57" s="14"/>
      <c r="C57" s="17"/>
      <c r="D57" s="17"/>
      <c r="E57" s="17"/>
      <c r="F57" s="17"/>
      <c r="G57" s="17"/>
      <c r="H57" s="17"/>
      <c r="I57" s="20">
        <f t="shared" si="5"/>
        <v>0</v>
      </c>
    </row>
    <row r="58" spans="1:9" ht="15">
      <c r="A58" s="14"/>
      <c r="B58" s="14" t="s">
        <v>100</v>
      </c>
      <c r="C58" s="17"/>
      <c r="D58" s="17"/>
      <c r="E58" s="17"/>
      <c r="F58" s="17"/>
      <c r="G58" s="17"/>
      <c r="H58" s="17"/>
      <c r="I58" s="20">
        <f t="shared" si="5"/>
        <v>0</v>
      </c>
    </row>
    <row r="59" spans="1:9" ht="15">
      <c r="A59" s="14"/>
      <c r="B59" s="14"/>
      <c r="C59" s="17"/>
      <c r="D59" s="17"/>
      <c r="E59" s="17"/>
      <c r="F59" s="17"/>
      <c r="G59" s="17"/>
      <c r="H59" s="17"/>
      <c r="I59" s="20">
        <f t="shared" si="5"/>
        <v>0</v>
      </c>
    </row>
    <row r="60" spans="1:9" ht="15">
      <c r="A60" s="14"/>
      <c r="B60" s="14"/>
      <c r="C60" s="17"/>
      <c r="D60" s="17"/>
      <c r="E60" s="17"/>
      <c r="F60" s="17"/>
      <c r="G60" s="17"/>
      <c r="H60" s="17"/>
      <c r="I60" s="20">
        <f t="shared" si="5"/>
        <v>0</v>
      </c>
    </row>
    <row r="61" spans="1:9" ht="15">
      <c r="A61" s="14"/>
      <c r="B61" s="14"/>
      <c r="C61" s="17"/>
      <c r="D61" s="17"/>
      <c r="E61" s="17"/>
      <c r="F61" s="17"/>
      <c r="G61" s="17"/>
      <c r="H61" s="17"/>
      <c r="I61" s="20">
        <f t="shared" si="5"/>
        <v>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45"/>
  <sheetViews>
    <sheetView workbookViewId="0" topLeftCell="A2">
      <selection activeCell="L8" sqref="L8:L12"/>
    </sheetView>
  </sheetViews>
  <sheetFormatPr defaultColWidth="9.140625" defaultRowHeight="12.75"/>
  <cols>
    <col min="1" max="1" width="7.140625" style="8" customWidth="1"/>
    <col min="2" max="2" width="24.8515625" style="8" customWidth="1"/>
    <col min="3" max="3" width="9.140625" style="7" customWidth="1"/>
    <col min="4" max="4" width="8.57421875" style="7" customWidth="1"/>
    <col min="5" max="9" width="9.140625" style="7" customWidth="1"/>
    <col min="10" max="16384" width="9.140625" style="6" customWidth="1"/>
  </cols>
  <sheetData>
    <row r="1" spans="1:9" ht="36">
      <c r="A1" s="141" t="str">
        <f>Long!A1</f>
        <v>No</v>
      </c>
      <c r="B1" s="142" t="str">
        <f>Long!B1</f>
        <v>U15B LONG</v>
      </c>
      <c r="C1" s="175" t="str">
        <f>Long!C1</f>
        <v>Oct</v>
      </c>
      <c r="D1" s="175" t="str">
        <f>Long!D1</f>
        <v>Nov</v>
      </c>
      <c r="E1" s="175" t="str">
        <f>Long!E1</f>
        <v>Dec</v>
      </c>
      <c r="F1" s="175" t="str">
        <f>Long!F1</f>
        <v>Jan</v>
      </c>
      <c r="G1" s="175" t="str">
        <f>Long!G1</f>
        <v>Feb</v>
      </c>
      <c r="H1" s="175" t="str">
        <f>Long!H1</f>
        <v>Mar</v>
      </c>
      <c r="I1" s="175" t="str">
        <f>Long!I1</f>
        <v>Best Perf</v>
      </c>
    </row>
    <row r="2" spans="1:9" s="16" customFormat="1" ht="16.5" customHeight="1">
      <c r="A2" s="84">
        <f>Long!A2</f>
        <v>306</v>
      </c>
      <c r="B2" s="231" t="str">
        <f>Long!B2</f>
        <v>Jose Martin-Fullerton</v>
      </c>
      <c r="C2" s="232">
        <f>Long!C2</f>
        <v>2.6</v>
      </c>
      <c r="D2" s="233">
        <f>Long!D2</f>
        <v>0</v>
      </c>
      <c r="E2" s="233">
        <f>Long!E2</f>
        <v>0</v>
      </c>
      <c r="F2" s="233">
        <f>Long!F2</f>
        <v>0</v>
      </c>
      <c r="G2" s="233">
        <f>Long!G2</f>
        <v>0</v>
      </c>
      <c r="H2" s="233">
        <f>Long!H2</f>
        <v>0</v>
      </c>
      <c r="I2" s="233">
        <f>Long!I2</f>
        <v>2.6</v>
      </c>
    </row>
    <row r="3" spans="1:9" ht="16.5" customHeight="1">
      <c r="A3" s="84">
        <f>Long!A3</f>
        <v>302</v>
      </c>
      <c r="B3" s="84" t="str">
        <f>Long!B3</f>
        <v>Nathaniel Facey</v>
      </c>
      <c r="C3" s="181">
        <f>Long!C3</f>
        <v>2.38</v>
      </c>
      <c r="D3" s="234">
        <f>Long!D3</f>
        <v>0</v>
      </c>
      <c r="E3" s="234">
        <f>Long!E3</f>
        <v>0</v>
      </c>
      <c r="F3" s="234">
        <f>Long!F3</f>
        <v>0</v>
      </c>
      <c r="G3" s="234">
        <f>Long!G3</f>
        <v>0</v>
      </c>
      <c r="H3" s="234">
        <f>Long!H3</f>
        <v>0</v>
      </c>
      <c r="I3" s="233">
        <f>Long!I3</f>
        <v>2.38</v>
      </c>
    </row>
    <row r="4" spans="1:9" ht="16.5" customHeight="1">
      <c r="A4" s="84">
        <f>Long!A4</f>
        <v>301</v>
      </c>
      <c r="B4" s="84" t="str">
        <f>Long!B4</f>
        <v>Joshua Newman</v>
      </c>
      <c r="C4" s="232">
        <f>Long!C4</f>
        <v>2.36</v>
      </c>
      <c r="D4" s="234">
        <f>Long!D4</f>
        <v>0</v>
      </c>
      <c r="E4" s="234">
        <f>Long!E4</f>
        <v>0</v>
      </c>
      <c r="F4" s="234">
        <f>Long!F4</f>
        <v>0</v>
      </c>
      <c r="G4" s="234">
        <f>Long!G4</f>
        <v>0</v>
      </c>
      <c r="H4" s="234">
        <f>Long!H4</f>
        <v>0</v>
      </c>
      <c r="I4" s="233">
        <f>Long!I4</f>
        <v>2.36</v>
      </c>
    </row>
    <row r="5" spans="1:9" ht="16.5" customHeight="1">
      <c r="A5" s="84">
        <f>Long!A5</f>
        <v>594</v>
      </c>
      <c r="B5" s="84" t="str">
        <f>Long!B5</f>
        <v>Luke Roughley</v>
      </c>
      <c r="C5" s="232">
        <f>Long!C5</f>
        <v>2.29</v>
      </c>
      <c r="D5" s="234">
        <f>Long!D5</f>
        <v>0</v>
      </c>
      <c r="E5" s="234">
        <f>Long!E5</f>
        <v>0</v>
      </c>
      <c r="F5" s="234">
        <f>Long!F5</f>
        <v>0</v>
      </c>
      <c r="G5" s="234">
        <f>Long!G5</f>
        <v>0</v>
      </c>
      <c r="H5" s="234">
        <f>Long!H5</f>
        <v>0</v>
      </c>
      <c r="I5" s="233">
        <f>Long!I5</f>
        <v>2.29</v>
      </c>
    </row>
    <row r="6" spans="1:9" ht="16.5" customHeight="1">
      <c r="A6" s="84">
        <f>Long!A6</f>
        <v>175</v>
      </c>
      <c r="B6" s="84" t="str">
        <f>Long!B6</f>
        <v>James Attebery</v>
      </c>
      <c r="C6" s="232">
        <f>Long!C6</f>
        <v>2.18</v>
      </c>
      <c r="D6" s="234">
        <f>Long!D6</f>
        <v>0</v>
      </c>
      <c r="E6" s="234">
        <f>Long!E6</f>
        <v>0</v>
      </c>
      <c r="F6" s="234">
        <f>Long!F6</f>
        <v>0</v>
      </c>
      <c r="G6" s="234">
        <f>Long!G6</f>
        <v>0</v>
      </c>
      <c r="H6" s="234">
        <f>Long!H6</f>
        <v>0</v>
      </c>
      <c r="I6" s="233">
        <f>Long!I6</f>
        <v>2.18</v>
      </c>
    </row>
    <row r="7" spans="1:9" ht="16.5" customHeight="1">
      <c r="A7" s="84">
        <f>Long!A7</f>
        <v>593</v>
      </c>
      <c r="B7" s="84" t="str">
        <f>Long!B7</f>
        <v>Stephen Parkes</v>
      </c>
      <c r="C7" s="181">
        <f>Long!C7</f>
        <v>2.18</v>
      </c>
      <c r="D7" s="234">
        <f>Long!D7</f>
        <v>0</v>
      </c>
      <c r="E7" s="234">
        <f>Long!E7</f>
        <v>0</v>
      </c>
      <c r="F7" s="234">
        <f>Long!F7</f>
        <v>0</v>
      </c>
      <c r="G7" s="234">
        <f>Long!G7</f>
        <v>0</v>
      </c>
      <c r="H7" s="234">
        <f>Long!H7</f>
        <v>0</v>
      </c>
      <c r="I7" s="233">
        <f>Long!I7</f>
        <v>2.18</v>
      </c>
    </row>
    <row r="8" spans="1:9" ht="16.5" customHeight="1">
      <c r="A8" s="84">
        <f>Long!A8</f>
        <v>645</v>
      </c>
      <c r="B8" s="84" t="str">
        <f>Long!B8</f>
        <v>Bradley Free</v>
      </c>
      <c r="C8" s="232">
        <f>Long!C8</f>
        <v>2.1</v>
      </c>
      <c r="D8" s="235">
        <f>Long!D8</f>
        <v>0</v>
      </c>
      <c r="E8" s="235">
        <f>Long!E8</f>
        <v>0</v>
      </c>
      <c r="F8" s="235">
        <f>Long!F8</f>
        <v>0</v>
      </c>
      <c r="G8" s="235">
        <f>Long!G8</f>
        <v>0</v>
      </c>
      <c r="H8" s="235">
        <f>Long!H8</f>
        <v>0</v>
      </c>
      <c r="I8" s="233">
        <f>Long!I8</f>
        <v>2.1</v>
      </c>
    </row>
    <row r="9" spans="1:9" ht="16.5" customHeight="1">
      <c r="A9" s="84">
        <f>Long!A9</f>
        <v>643</v>
      </c>
      <c r="B9" s="84" t="str">
        <f>Long!B9</f>
        <v>Joe Ferrari</v>
      </c>
      <c r="C9" s="232">
        <f>Long!C9</f>
        <v>1.94</v>
      </c>
      <c r="D9" s="234">
        <f>Long!D9</f>
        <v>0</v>
      </c>
      <c r="E9" s="234">
        <f>Long!E9</f>
        <v>0</v>
      </c>
      <c r="F9" s="234">
        <f>Long!F9</f>
        <v>0</v>
      </c>
      <c r="G9" s="234">
        <f>Long!G9</f>
        <v>0</v>
      </c>
      <c r="H9" s="234">
        <f>Long!H9</f>
        <v>0</v>
      </c>
      <c r="I9" s="233">
        <f>Long!I9</f>
        <v>1.94</v>
      </c>
    </row>
    <row r="10" spans="1:9" ht="16.5" customHeight="1">
      <c r="A10" s="84">
        <f>Long!A10</f>
        <v>206</v>
      </c>
      <c r="B10" s="84" t="str">
        <f>Long!B10</f>
        <v>Caolin Thomas</v>
      </c>
      <c r="C10" s="181">
        <f>Long!C10</f>
        <v>1.9</v>
      </c>
      <c r="D10" s="234">
        <f>Long!D10</f>
        <v>0</v>
      </c>
      <c r="E10" s="234">
        <f>Long!E10</f>
        <v>0</v>
      </c>
      <c r="F10" s="234">
        <f>Long!F10</f>
        <v>0</v>
      </c>
      <c r="G10" s="234">
        <f>Long!G10</f>
        <v>0</v>
      </c>
      <c r="H10" s="234">
        <f>Long!H10</f>
        <v>0</v>
      </c>
      <c r="I10" s="233">
        <f>Long!I10</f>
        <v>1.9</v>
      </c>
    </row>
    <row r="11" spans="1:9" ht="16.5" customHeight="1">
      <c r="A11" s="236">
        <f>Long!A11</f>
        <v>453</v>
      </c>
      <c r="B11" s="236" t="str">
        <f>Long!B11</f>
        <v>Shane Tickle</v>
      </c>
      <c r="C11" s="181">
        <f>Long!C11</f>
        <v>1.78</v>
      </c>
      <c r="D11" s="234">
        <f>Long!D11</f>
        <v>0</v>
      </c>
      <c r="E11" s="234">
        <f>Long!E11</f>
        <v>0</v>
      </c>
      <c r="F11" s="234">
        <f>Long!F11</f>
        <v>0</v>
      </c>
      <c r="G11" s="234">
        <f>Long!G11</f>
        <v>0</v>
      </c>
      <c r="H11" s="234">
        <f>Long!H11</f>
        <v>0</v>
      </c>
      <c r="I11" s="233">
        <f>Long!I11</f>
        <v>1.78</v>
      </c>
    </row>
    <row r="12" spans="1:9" ht="15.75" customHeight="1">
      <c r="A12" s="84">
        <f>Long!A12</f>
        <v>176</v>
      </c>
      <c r="B12" s="84" t="str">
        <f>Long!B12</f>
        <v>Stuart McCaw</v>
      </c>
      <c r="C12" s="232">
        <f>Long!C12</f>
        <v>1.42</v>
      </c>
      <c r="D12" s="234">
        <f>Long!D12</f>
        <v>0</v>
      </c>
      <c r="E12" s="234">
        <f>Long!E12</f>
        <v>0</v>
      </c>
      <c r="F12" s="234">
        <f>Long!F12</f>
        <v>0</v>
      </c>
      <c r="G12" s="234">
        <f>Long!G12</f>
        <v>0</v>
      </c>
      <c r="H12" s="234">
        <f>Long!H12</f>
        <v>0</v>
      </c>
      <c r="I12" s="233">
        <f>Long!I12</f>
        <v>1.42</v>
      </c>
    </row>
    <row r="13" spans="1:9" ht="15.75" customHeight="1">
      <c r="A13" s="84">
        <f>Long!A13</f>
        <v>0</v>
      </c>
      <c r="B13" s="84" t="e">
        <f>Long!B13</f>
        <v>#N/A</v>
      </c>
      <c r="C13" s="235">
        <f>Long!C13</f>
        <v>0</v>
      </c>
      <c r="D13" s="234">
        <f>Long!D13</f>
        <v>0</v>
      </c>
      <c r="E13" s="234">
        <f>Long!E13</f>
        <v>0</v>
      </c>
      <c r="F13" s="234">
        <f>Long!F13</f>
        <v>0</v>
      </c>
      <c r="G13" s="234">
        <f>Long!G13</f>
        <v>0</v>
      </c>
      <c r="H13" s="234">
        <f>Long!H13</f>
        <v>0</v>
      </c>
      <c r="I13" s="233">
        <f>Long!I13</f>
        <v>0</v>
      </c>
    </row>
    <row r="14" spans="1:9" ht="16.5" customHeight="1">
      <c r="A14" s="84">
        <f>Long!A14</f>
        <v>0</v>
      </c>
      <c r="B14" s="84" t="e">
        <f>Long!B14</f>
        <v>#N/A</v>
      </c>
      <c r="C14" s="235">
        <f>Long!C14</f>
        <v>0</v>
      </c>
      <c r="D14" s="234">
        <f>Long!D14</f>
        <v>0</v>
      </c>
      <c r="E14" s="234">
        <f>Long!E14</f>
        <v>0</v>
      </c>
      <c r="F14" s="234">
        <f>Long!F14</f>
        <v>0</v>
      </c>
      <c r="G14" s="234">
        <f>Long!G14</f>
        <v>0</v>
      </c>
      <c r="H14" s="234">
        <f>Long!H14</f>
        <v>0</v>
      </c>
      <c r="I14" s="233">
        <f>Long!I14</f>
        <v>0</v>
      </c>
    </row>
    <row r="15" spans="1:9" ht="16.5" customHeight="1">
      <c r="A15" s="84">
        <f>Long!A15</f>
        <v>0</v>
      </c>
      <c r="B15" s="84" t="e">
        <f>Long!B15</f>
        <v>#N/A</v>
      </c>
      <c r="C15" s="235">
        <f>Long!C15</f>
        <v>0</v>
      </c>
      <c r="D15" s="234">
        <f>Long!D15</f>
        <v>0</v>
      </c>
      <c r="E15" s="234">
        <f>Long!E15</f>
        <v>0</v>
      </c>
      <c r="F15" s="234">
        <f>Long!F15</f>
        <v>0</v>
      </c>
      <c r="G15" s="234">
        <f>Long!G15</f>
        <v>0</v>
      </c>
      <c r="H15" s="234">
        <f>Long!H15</f>
        <v>0</v>
      </c>
      <c r="I15" s="233">
        <f>Long!I15</f>
        <v>0</v>
      </c>
    </row>
    <row r="16" spans="1:9" ht="16.5" customHeight="1">
      <c r="A16" s="84">
        <f>Long!A16</f>
        <v>0</v>
      </c>
      <c r="B16" s="84" t="e">
        <f>Long!B16</f>
        <v>#N/A</v>
      </c>
      <c r="C16" s="235">
        <f>Long!C16</f>
        <v>0</v>
      </c>
      <c r="D16" s="234">
        <f>Long!D16</f>
        <v>0</v>
      </c>
      <c r="E16" s="234">
        <f>Long!E16</f>
        <v>0</v>
      </c>
      <c r="F16" s="234">
        <f>Long!F16</f>
        <v>0</v>
      </c>
      <c r="G16" s="234">
        <f>Long!G16</f>
        <v>0</v>
      </c>
      <c r="H16" s="234">
        <f>Long!H16</f>
        <v>0</v>
      </c>
      <c r="I16" s="233">
        <f>Long!I16</f>
        <v>0</v>
      </c>
    </row>
    <row r="17" spans="1:9" ht="16.5" customHeight="1">
      <c r="A17" s="84">
        <f>Long!A17</f>
        <v>0</v>
      </c>
      <c r="B17" s="84" t="e">
        <f>Long!B17</f>
        <v>#N/A</v>
      </c>
      <c r="C17" s="235">
        <f>Long!C17</f>
        <v>0</v>
      </c>
      <c r="D17" s="234">
        <f>Long!D17</f>
        <v>0</v>
      </c>
      <c r="E17" s="234">
        <f>Long!E17</f>
        <v>0</v>
      </c>
      <c r="F17" s="234">
        <f>Long!F17</f>
        <v>0</v>
      </c>
      <c r="G17" s="234">
        <f>Long!G17</f>
        <v>0</v>
      </c>
      <c r="H17" s="234">
        <f>Long!H17</f>
        <v>0</v>
      </c>
      <c r="I17" s="233">
        <f>Long!I17</f>
        <v>0</v>
      </c>
    </row>
    <row r="18" spans="1:9" ht="16.5" customHeight="1">
      <c r="A18" s="84">
        <f>Long!A18</f>
        <v>0</v>
      </c>
      <c r="B18" s="84" t="e">
        <f>Long!B18</f>
        <v>#N/A</v>
      </c>
      <c r="C18" s="235">
        <f>Long!C18</f>
        <v>0</v>
      </c>
      <c r="D18" s="234">
        <f>Long!D18</f>
        <v>0</v>
      </c>
      <c r="E18" s="234">
        <f>Long!E18</f>
        <v>0</v>
      </c>
      <c r="F18" s="234">
        <f>Long!F18</f>
        <v>0</v>
      </c>
      <c r="G18" s="234">
        <f>Long!G18</f>
        <v>0</v>
      </c>
      <c r="H18" s="234">
        <f>Long!H18</f>
        <v>0</v>
      </c>
      <c r="I18" s="233">
        <f>Long!I18</f>
        <v>0</v>
      </c>
    </row>
    <row r="19" spans="1:9" ht="16.5" customHeight="1">
      <c r="A19" s="84">
        <f>Long!A19</f>
        <v>0</v>
      </c>
      <c r="B19" s="84" t="e">
        <f>Long!B19</f>
        <v>#N/A</v>
      </c>
      <c r="C19" s="234">
        <f>Long!C19</f>
        <v>0</v>
      </c>
      <c r="D19" s="234">
        <f>Long!D19</f>
        <v>0</v>
      </c>
      <c r="E19" s="234">
        <f>Long!E19</f>
        <v>0</v>
      </c>
      <c r="F19" s="234">
        <f>Long!F19</f>
        <v>0</v>
      </c>
      <c r="G19" s="234">
        <f>Long!G19</f>
        <v>0</v>
      </c>
      <c r="H19" s="234">
        <f>Long!H19</f>
        <v>0</v>
      </c>
      <c r="I19" s="233">
        <f>Long!I19</f>
        <v>0</v>
      </c>
    </row>
    <row r="20" spans="1:9" ht="16.5" customHeight="1">
      <c r="A20" s="236">
        <f>Long!A20</f>
        <v>0</v>
      </c>
      <c r="B20" s="236" t="e">
        <f>Long!B20</f>
        <v>#N/A</v>
      </c>
      <c r="C20" s="234">
        <f>Long!C20</f>
        <v>0</v>
      </c>
      <c r="D20" s="234">
        <f>Long!D20</f>
        <v>0</v>
      </c>
      <c r="E20" s="234">
        <f>Long!E20</f>
        <v>0</v>
      </c>
      <c r="F20" s="234">
        <f>Long!F20</f>
        <v>0</v>
      </c>
      <c r="G20" s="234">
        <f>Long!G20</f>
        <v>0</v>
      </c>
      <c r="H20" s="234">
        <f>Long!H20</f>
        <v>0</v>
      </c>
      <c r="I20" s="233">
        <f>Long!I20</f>
        <v>0</v>
      </c>
    </row>
    <row r="21" spans="1:9" ht="16.5" customHeight="1">
      <c r="A21" s="84">
        <f>Long!A21</f>
        <v>0</v>
      </c>
      <c r="B21" s="84" t="e">
        <f>Long!B21</f>
        <v>#N/A</v>
      </c>
      <c r="C21" s="234">
        <f>Long!C21</f>
        <v>0</v>
      </c>
      <c r="D21" s="234">
        <f>Long!D21</f>
        <v>0</v>
      </c>
      <c r="E21" s="234">
        <f>Long!E21</f>
        <v>0</v>
      </c>
      <c r="F21" s="234">
        <f>Long!F21</f>
        <v>0</v>
      </c>
      <c r="G21" s="234">
        <f>Long!G21</f>
        <v>0</v>
      </c>
      <c r="H21" s="234">
        <f>Long!H21</f>
        <v>0</v>
      </c>
      <c r="I21" s="233">
        <f>Long!I21</f>
        <v>0</v>
      </c>
    </row>
    <row r="22" spans="1:9" ht="16.5" customHeight="1">
      <c r="A22" s="84">
        <f>Long!A22</f>
        <v>0</v>
      </c>
      <c r="B22" s="84" t="e">
        <f>Long!B22</f>
        <v>#N/A</v>
      </c>
      <c r="C22" s="234">
        <f>Long!C22</f>
        <v>0</v>
      </c>
      <c r="D22" s="234">
        <f>Long!D22</f>
        <v>0</v>
      </c>
      <c r="E22" s="234">
        <f>Long!E22</f>
        <v>0</v>
      </c>
      <c r="F22" s="234">
        <f>Long!F22</f>
        <v>0</v>
      </c>
      <c r="G22" s="234">
        <f>Long!G22</f>
        <v>0</v>
      </c>
      <c r="H22" s="234">
        <f>Long!H22</f>
        <v>0</v>
      </c>
      <c r="I22" s="233">
        <f>Long!I22</f>
        <v>0</v>
      </c>
    </row>
    <row r="24" spans="1:9" ht="36">
      <c r="A24" s="226" t="str">
        <f>Triple!A1</f>
        <v>No</v>
      </c>
      <c r="B24" s="226" t="str">
        <f>Triple!B1</f>
        <v>U15B TRIPLE</v>
      </c>
      <c r="C24" s="227" t="str">
        <f>Triple!C1</f>
        <v>Oct</v>
      </c>
      <c r="D24" s="227" t="str">
        <f>Triple!D1</f>
        <v>Nov</v>
      </c>
      <c r="E24" s="227" t="str">
        <f>Triple!E1</f>
        <v>Dec</v>
      </c>
      <c r="F24" s="227" t="str">
        <f>Triple!F1</f>
        <v>Jan</v>
      </c>
      <c r="G24" s="227" t="str">
        <f>Triple!G1</f>
        <v>Feb</v>
      </c>
      <c r="H24" s="227" t="str">
        <f>Triple!H1</f>
        <v>Mar</v>
      </c>
      <c r="I24" s="228" t="str">
        <f>Triple!I1</f>
        <v>Best Perf</v>
      </c>
    </row>
    <row r="25" spans="1:9" ht="18">
      <c r="A25" s="83">
        <f>Triple!A2</f>
        <v>303</v>
      </c>
      <c r="B25" s="83" t="str">
        <f>Triple!B2</f>
        <v>Ryan Stride</v>
      </c>
      <c r="C25" s="225">
        <f>Triple!C2</f>
        <v>8.44</v>
      </c>
      <c r="D25" s="225">
        <f>Triple!D2</f>
        <v>0</v>
      </c>
      <c r="E25" s="225">
        <f>Triple!E2</f>
        <v>0</v>
      </c>
      <c r="F25" s="225">
        <f>Triple!F2</f>
        <v>0</v>
      </c>
      <c r="G25" s="225">
        <f>Triple!G2</f>
        <v>0</v>
      </c>
      <c r="H25" s="225">
        <f>Triple!H2</f>
        <v>0</v>
      </c>
      <c r="I25" s="225">
        <f>Triple!I2</f>
        <v>8.44</v>
      </c>
    </row>
    <row r="26" spans="1:9" ht="18">
      <c r="A26" s="83">
        <f>Triple!A3</f>
        <v>304</v>
      </c>
      <c r="B26" s="83" t="str">
        <f>Triple!B3</f>
        <v>Jake Porter</v>
      </c>
      <c r="C26" s="225">
        <f>Triple!C3</f>
        <v>7.54</v>
      </c>
      <c r="D26" s="225">
        <f>Triple!D3</f>
        <v>0</v>
      </c>
      <c r="E26" s="225">
        <f>Triple!E3</f>
        <v>0</v>
      </c>
      <c r="F26" s="225">
        <f>Triple!F3</f>
        <v>0</v>
      </c>
      <c r="G26" s="225">
        <f>Triple!G3</f>
        <v>0</v>
      </c>
      <c r="H26" s="225">
        <f>Triple!H3</f>
        <v>0</v>
      </c>
      <c r="I26" s="225">
        <f>Triple!I3</f>
        <v>7.54</v>
      </c>
    </row>
    <row r="27" spans="1:9" ht="18">
      <c r="A27" s="83">
        <f>Triple!A4</f>
        <v>641</v>
      </c>
      <c r="B27" s="83" t="str">
        <f>Triple!B4</f>
        <v>Alex May</v>
      </c>
      <c r="C27" s="225">
        <f>Triple!C4</f>
        <v>7.44</v>
      </c>
      <c r="D27" s="225">
        <f>Triple!D4</f>
        <v>0</v>
      </c>
      <c r="E27" s="225">
        <f>Triple!E4</f>
        <v>0</v>
      </c>
      <c r="F27" s="225">
        <f>Triple!F4</f>
        <v>0</v>
      </c>
      <c r="G27" s="225">
        <f>Triple!G4</f>
        <v>0</v>
      </c>
      <c r="H27" s="225">
        <f>Triple!H4</f>
        <v>0</v>
      </c>
      <c r="I27" s="225">
        <f>Triple!I4</f>
        <v>7.44</v>
      </c>
    </row>
    <row r="28" spans="1:9" ht="18">
      <c r="A28" s="83">
        <f>Triple!A5</f>
        <v>644</v>
      </c>
      <c r="B28" s="83" t="str">
        <f>Triple!B5</f>
        <v>Oliver Buckle</v>
      </c>
      <c r="C28" s="225">
        <f>Triple!C5</f>
        <v>7.15</v>
      </c>
      <c r="D28" s="225">
        <f>Triple!D5</f>
        <v>0</v>
      </c>
      <c r="E28" s="225">
        <f>Triple!E5</f>
        <v>0</v>
      </c>
      <c r="F28" s="225">
        <f>Triple!F5</f>
        <v>0</v>
      </c>
      <c r="G28" s="225">
        <f>Triple!G5</f>
        <v>0</v>
      </c>
      <c r="H28" s="225">
        <f>Triple!H5</f>
        <v>0</v>
      </c>
      <c r="I28" s="225">
        <f>Triple!I5</f>
        <v>7.15</v>
      </c>
    </row>
    <row r="29" spans="1:9" ht="18">
      <c r="A29" s="83">
        <f>Triple!A6</f>
        <v>595</v>
      </c>
      <c r="B29" s="83" t="str">
        <f>Triple!B6</f>
        <v>Jordan Roach</v>
      </c>
      <c r="C29" s="225">
        <f>Triple!C6</f>
        <v>7.12</v>
      </c>
      <c r="D29" s="225">
        <f>Triple!D6</f>
        <v>0</v>
      </c>
      <c r="E29" s="225">
        <f>Triple!E6</f>
        <v>0</v>
      </c>
      <c r="F29" s="225">
        <f>Triple!F6</f>
        <v>0</v>
      </c>
      <c r="G29" s="225">
        <f>Triple!G6</f>
        <v>0</v>
      </c>
      <c r="H29" s="225">
        <f>Triple!H6</f>
        <v>0</v>
      </c>
      <c r="I29" s="225">
        <f>Triple!I6</f>
        <v>7.12</v>
      </c>
    </row>
    <row r="30" spans="1:9" ht="18">
      <c r="A30" s="83">
        <f>Triple!A7</f>
        <v>640</v>
      </c>
      <c r="B30" s="83" t="str">
        <f>Triple!B7</f>
        <v>Rob Watson</v>
      </c>
      <c r="C30" s="225">
        <f>Triple!C7</f>
        <v>7.08</v>
      </c>
      <c r="D30" s="225">
        <f>Triple!D7</f>
        <v>0</v>
      </c>
      <c r="E30" s="225">
        <f>Triple!E7</f>
        <v>0</v>
      </c>
      <c r="F30" s="225">
        <f>Triple!F7</f>
        <v>0</v>
      </c>
      <c r="G30" s="225">
        <f>Triple!G7</f>
        <v>0</v>
      </c>
      <c r="H30" s="225">
        <f>Triple!H7</f>
        <v>0</v>
      </c>
      <c r="I30" s="225">
        <f>Triple!I7</f>
        <v>7.08</v>
      </c>
    </row>
    <row r="31" spans="1:9" ht="18">
      <c r="A31" s="83">
        <f>Triple!A8</f>
        <v>177</v>
      </c>
      <c r="B31" s="83" t="str">
        <f>Triple!B8</f>
        <v>Jamie Sporcic</v>
      </c>
      <c r="C31" s="225">
        <f>Triple!C8</f>
        <v>6.86</v>
      </c>
      <c r="D31" s="225">
        <f>Triple!D8</f>
        <v>0</v>
      </c>
      <c r="E31" s="225">
        <f>Triple!E8</f>
        <v>0</v>
      </c>
      <c r="F31" s="225">
        <f>Triple!F8</f>
        <v>0</v>
      </c>
      <c r="G31" s="225">
        <f>Triple!G8</f>
        <v>0</v>
      </c>
      <c r="H31" s="225">
        <f>Triple!H8</f>
        <v>0</v>
      </c>
      <c r="I31" s="225">
        <f>Triple!I8</f>
        <v>6.86</v>
      </c>
    </row>
    <row r="32" spans="1:9" ht="18">
      <c r="A32" s="83">
        <f>Triple!A9</f>
        <v>590</v>
      </c>
      <c r="B32" s="83" t="str">
        <f>Triple!B9</f>
        <v>Matthew  Browne</v>
      </c>
      <c r="C32" s="225">
        <f>Triple!C9</f>
        <v>6.55</v>
      </c>
      <c r="D32" s="225">
        <f>Triple!D9</f>
        <v>0</v>
      </c>
      <c r="E32" s="225">
        <f>Triple!E9</f>
        <v>0</v>
      </c>
      <c r="F32" s="225">
        <f>Triple!F9</f>
        <v>0</v>
      </c>
      <c r="G32" s="225">
        <f>Triple!G9</f>
        <v>0</v>
      </c>
      <c r="H32" s="225">
        <f>Triple!H9</f>
        <v>0</v>
      </c>
      <c r="I32" s="225">
        <f>Triple!I9</f>
        <v>6.55</v>
      </c>
    </row>
    <row r="33" spans="1:9" ht="18">
      <c r="A33" s="83">
        <f>Triple!A10</f>
        <v>591</v>
      </c>
      <c r="B33" s="83" t="str">
        <f>Triple!B10</f>
        <v>Nikita Shelyakin</v>
      </c>
      <c r="C33" s="225">
        <f>Triple!C10</f>
        <v>6.3</v>
      </c>
      <c r="D33" s="225">
        <f>Triple!D10</f>
        <v>0</v>
      </c>
      <c r="E33" s="225">
        <f>Triple!E10</f>
        <v>0</v>
      </c>
      <c r="F33" s="225">
        <f>Triple!F10</f>
        <v>0</v>
      </c>
      <c r="G33" s="225">
        <f>Triple!G10</f>
        <v>0</v>
      </c>
      <c r="H33" s="225">
        <f>Triple!H10</f>
        <v>0</v>
      </c>
      <c r="I33" s="225">
        <f>Triple!I10</f>
        <v>6.3</v>
      </c>
    </row>
    <row r="34" spans="1:9" ht="18">
      <c r="A34" s="83">
        <f>Triple!A11</f>
        <v>305</v>
      </c>
      <c r="B34" s="83" t="str">
        <f>Triple!B11</f>
        <v>Luke Morbey</v>
      </c>
      <c r="C34" s="225">
        <f>Triple!C11</f>
        <v>6.12</v>
      </c>
      <c r="D34" s="225">
        <f>Triple!D11</f>
        <v>0</v>
      </c>
      <c r="E34" s="225">
        <f>Triple!E11</f>
        <v>0</v>
      </c>
      <c r="F34" s="225">
        <f>Triple!F11</f>
        <v>0</v>
      </c>
      <c r="G34" s="225">
        <f>Triple!G11</f>
        <v>0</v>
      </c>
      <c r="H34" s="225">
        <f>Triple!H11</f>
        <v>0</v>
      </c>
      <c r="I34" s="225">
        <f>Triple!I11</f>
        <v>6.12</v>
      </c>
    </row>
    <row r="35" spans="1:9" ht="18">
      <c r="A35" s="83">
        <f>Triple!A12</f>
        <v>0</v>
      </c>
      <c r="B35" s="83" t="e">
        <f>Triple!B12</f>
        <v>#N/A</v>
      </c>
      <c r="C35" s="225">
        <f>Triple!C12</f>
        <v>0</v>
      </c>
      <c r="D35" s="225">
        <f>Triple!D12</f>
        <v>0</v>
      </c>
      <c r="E35" s="225">
        <f>Triple!E12</f>
        <v>0</v>
      </c>
      <c r="F35" s="225">
        <f>Triple!F12</f>
        <v>0</v>
      </c>
      <c r="G35" s="225">
        <f>Triple!G12</f>
        <v>0</v>
      </c>
      <c r="H35" s="225">
        <f>Triple!H12</f>
        <v>0</v>
      </c>
      <c r="I35" s="225">
        <f>Triple!I12</f>
        <v>0</v>
      </c>
    </row>
    <row r="36" spans="1:9" ht="18">
      <c r="A36" s="83">
        <f>Triple!A13</f>
        <v>0</v>
      </c>
      <c r="B36" s="83" t="e">
        <f>Triple!B13</f>
        <v>#N/A</v>
      </c>
      <c r="C36" s="225">
        <f>Triple!C13</f>
        <v>0</v>
      </c>
      <c r="D36" s="225">
        <f>Triple!D13</f>
        <v>0</v>
      </c>
      <c r="E36" s="225">
        <f>Triple!E13</f>
        <v>0</v>
      </c>
      <c r="F36" s="225">
        <f>Triple!F13</f>
        <v>0</v>
      </c>
      <c r="G36" s="225">
        <f>Triple!G13</f>
        <v>0</v>
      </c>
      <c r="H36" s="225">
        <f>Triple!H13</f>
        <v>0</v>
      </c>
      <c r="I36" s="225">
        <f>Triple!I13</f>
        <v>0</v>
      </c>
    </row>
    <row r="37" spans="1:9" ht="18">
      <c r="A37" s="83">
        <f>Triple!A14</f>
        <v>0</v>
      </c>
      <c r="B37" s="83" t="e">
        <f>Triple!B14</f>
        <v>#N/A</v>
      </c>
      <c r="C37" s="225">
        <f>Triple!C14</f>
        <v>0</v>
      </c>
      <c r="D37" s="225">
        <f>Triple!D14</f>
        <v>0</v>
      </c>
      <c r="E37" s="225">
        <f>Triple!E14</f>
        <v>0</v>
      </c>
      <c r="F37" s="225">
        <f>Triple!F14</f>
        <v>0</v>
      </c>
      <c r="G37" s="225">
        <f>Triple!G14</f>
        <v>0</v>
      </c>
      <c r="H37" s="225">
        <f>Triple!H14</f>
        <v>0</v>
      </c>
      <c r="I37" s="225">
        <f>Triple!I14</f>
        <v>0</v>
      </c>
    </row>
    <row r="38" spans="1:9" ht="18">
      <c r="A38" s="83">
        <f>Triple!A15</f>
        <v>0</v>
      </c>
      <c r="B38" s="83" t="e">
        <f>Triple!B15</f>
        <v>#N/A</v>
      </c>
      <c r="C38" s="225">
        <f>Triple!C15</f>
        <v>0</v>
      </c>
      <c r="D38" s="225">
        <f>Triple!D15</f>
        <v>0</v>
      </c>
      <c r="E38" s="225">
        <f>Triple!E15</f>
        <v>0</v>
      </c>
      <c r="F38" s="225">
        <f>Triple!F15</f>
        <v>0</v>
      </c>
      <c r="G38" s="225">
        <f>Triple!G15</f>
        <v>0</v>
      </c>
      <c r="H38" s="225">
        <f>Triple!H15</f>
        <v>0</v>
      </c>
      <c r="I38" s="225">
        <f>Triple!I15</f>
        <v>0</v>
      </c>
    </row>
    <row r="39" spans="1:9" ht="18">
      <c r="A39" s="83">
        <f>Triple!A16</f>
        <v>0</v>
      </c>
      <c r="B39" s="83" t="e">
        <f>Triple!B16</f>
        <v>#N/A</v>
      </c>
      <c r="C39" s="225">
        <f>Triple!C16</f>
        <v>0</v>
      </c>
      <c r="D39" s="225">
        <f>Triple!D16</f>
        <v>0</v>
      </c>
      <c r="E39" s="225">
        <f>Triple!E16</f>
        <v>0</v>
      </c>
      <c r="F39" s="225">
        <f>Triple!F16</f>
        <v>0</v>
      </c>
      <c r="G39" s="225">
        <f>Triple!G16</f>
        <v>0</v>
      </c>
      <c r="H39" s="225">
        <f>Triple!H16</f>
        <v>0</v>
      </c>
      <c r="I39" s="225">
        <f>Triple!I16</f>
        <v>0</v>
      </c>
    </row>
    <row r="40" spans="1:9" ht="18">
      <c r="A40" s="83">
        <f>Triple!A17</f>
        <v>0</v>
      </c>
      <c r="B40" s="83" t="e">
        <f>Triple!B17</f>
        <v>#N/A</v>
      </c>
      <c r="C40" s="225">
        <f>Triple!C17</f>
        <v>0</v>
      </c>
      <c r="D40" s="225">
        <f>Triple!D17</f>
        <v>0</v>
      </c>
      <c r="E40" s="225">
        <f>Triple!E17</f>
        <v>0</v>
      </c>
      <c r="F40" s="225">
        <f>Triple!F17</f>
        <v>0</v>
      </c>
      <c r="G40" s="225">
        <f>Triple!G17</f>
        <v>0</v>
      </c>
      <c r="H40" s="225">
        <f>Triple!H17</f>
        <v>0</v>
      </c>
      <c r="I40" s="225">
        <f>Triple!I17</f>
        <v>0</v>
      </c>
    </row>
    <row r="41" spans="1:9" ht="18">
      <c r="A41" s="83">
        <f>Triple!A18</f>
        <v>0</v>
      </c>
      <c r="B41" s="83" t="e">
        <f>Triple!B18</f>
        <v>#N/A</v>
      </c>
      <c r="C41" s="225">
        <f>Triple!C18</f>
        <v>0</v>
      </c>
      <c r="D41" s="225">
        <f>Triple!D18</f>
        <v>0</v>
      </c>
      <c r="E41" s="225">
        <f>Triple!E18</f>
        <v>0</v>
      </c>
      <c r="F41" s="225">
        <f>Triple!F18</f>
        <v>0</v>
      </c>
      <c r="G41" s="225">
        <f>Triple!G18</f>
        <v>0</v>
      </c>
      <c r="H41" s="225">
        <f>Triple!H18</f>
        <v>0</v>
      </c>
      <c r="I41" s="225">
        <f>Triple!I18</f>
        <v>0</v>
      </c>
    </row>
    <row r="42" spans="1:9" ht="18">
      <c r="A42" s="83">
        <f>Triple!A19</f>
        <v>0</v>
      </c>
      <c r="B42" s="83" t="e">
        <f>Triple!B19</f>
        <v>#N/A</v>
      </c>
      <c r="C42" s="225">
        <f>Triple!C19</f>
        <v>0</v>
      </c>
      <c r="D42" s="225">
        <f>Triple!D19</f>
        <v>0</v>
      </c>
      <c r="E42" s="225">
        <f>Triple!E19</f>
        <v>0</v>
      </c>
      <c r="F42" s="225">
        <f>Triple!F19</f>
        <v>0</v>
      </c>
      <c r="G42" s="225">
        <f>Triple!G19</f>
        <v>0</v>
      </c>
      <c r="H42" s="225">
        <f>Triple!H19</f>
        <v>0</v>
      </c>
      <c r="I42" s="225">
        <f>Triple!I19</f>
        <v>0</v>
      </c>
    </row>
    <row r="43" spans="1:9" ht="18">
      <c r="A43" s="83">
        <f>Triple!A20</f>
        <v>0</v>
      </c>
      <c r="B43" s="83" t="e">
        <f>Triple!B20</f>
        <v>#N/A</v>
      </c>
      <c r="C43" s="225">
        <f>Triple!C20</f>
        <v>0</v>
      </c>
      <c r="D43" s="225">
        <f>Triple!D20</f>
        <v>0</v>
      </c>
      <c r="E43" s="225">
        <f>Triple!E20</f>
        <v>0</v>
      </c>
      <c r="F43" s="225">
        <f>Triple!F20</f>
        <v>0</v>
      </c>
      <c r="G43" s="225">
        <f>Triple!G20</f>
        <v>0</v>
      </c>
      <c r="H43" s="225">
        <f>Triple!H20</f>
        <v>0</v>
      </c>
      <c r="I43" s="225">
        <f>Triple!I20</f>
        <v>0</v>
      </c>
    </row>
    <row r="44" spans="1:9" ht="18">
      <c r="A44" s="83">
        <f>Triple!A21</f>
        <v>0</v>
      </c>
      <c r="B44" s="83" t="e">
        <f>Triple!B21</f>
        <v>#N/A</v>
      </c>
      <c r="C44" s="225">
        <f>Triple!C21</f>
        <v>0</v>
      </c>
      <c r="D44" s="225">
        <f>Triple!D21</f>
        <v>0</v>
      </c>
      <c r="E44" s="225">
        <f>Triple!E21</f>
        <v>0</v>
      </c>
      <c r="F44" s="225">
        <f>Triple!F21</f>
        <v>0</v>
      </c>
      <c r="G44" s="225">
        <f>Triple!G21</f>
        <v>0</v>
      </c>
      <c r="H44" s="225">
        <f>Triple!H21</f>
        <v>0</v>
      </c>
      <c r="I44" s="225">
        <f>Triple!I21</f>
        <v>0</v>
      </c>
    </row>
    <row r="45" spans="1:9" ht="18">
      <c r="A45" s="83">
        <f>Triple!A22</f>
        <v>0</v>
      </c>
      <c r="B45" s="83" t="e">
        <f>Triple!B22</f>
        <v>#N/A</v>
      </c>
      <c r="C45" s="225">
        <f>Triple!C22</f>
        <v>0</v>
      </c>
      <c r="D45" s="225">
        <f>Triple!D22</f>
        <v>0</v>
      </c>
      <c r="E45" s="225">
        <f>Triple!E22</f>
        <v>0</v>
      </c>
      <c r="F45" s="225">
        <f>Triple!F22</f>
        <v>0</v>
      </c>
      <c r="G45" s="225">
        <f>Triple!G22</f>
        <v>0</v>
      </c>
      <c r="H45" s="225">
        <f>Triple!H22</f>
        <v>0</v>
      </c>
      <c r="I45" s="225">
        <f>Triple!I22</f>
        <v>0</v>
      </c>
    </row>
  </sheetData>
  <conditionalFormatting sqref="A1:I65536">
    <cfRule type="cellIs" priority="1" dxfId="4" operator="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&amp;L Sportshall Athletics League&amp;CBirmingham Division&amp;RSeason 2007 to 2008</oddHeader>
    <oddFooter>&amp;L&amp;F&amp;CBW print&amp;R&amp;A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3"/>
  <sheetViews>
    <sheetView workbookViewId="0" topLeftCell="A1">
      <selection activeCell="L8" sqref="L8:L12"/>
    </sheetView>
  </sheetViews>
  <sheetFormatPr defaultColWidth="9.140625" defaultRowHeight="12.75"/>
  <cols>
    <col min="1" max="1" width="8.00390625" style="75" customWidth="1"/>
    <col min="2" max="2" width="25.28125" style="75" customWidth="1"/>
    <col min="3" max="4" width="7.421875" style="76" customWidth="1"/>
    <col min="5" max="5" width="7.00390625" style="76" customWidth="1"/>
    <col min="6" max="6" width="7.421875" style="76" customWidth="1"/>
    <col min="7" max="7" width="7.00390625" style="76" customWidth="1"/>
    <col min="8" max="8" width="8.7109375" style="76" customWidth="1"/>
    <col min="9" max="9" width="8.421875" style="76" customWidth="1"/>
    <col min="10" max="10" width="2.8515625" style="75" customWidth="1"/>
    <col min="11" max="11" width="19.57421875" style="75" customWidth="1"/>
    <col min="12" max="17" width="9.140625" style="75" customWidth="1"/>
    <col min="18" max="18" width="9.421875" style="75" customWidth="1"/>
    <col min="19" max="16384" width="9.140625" style="75" customWidth="1"/>
  </cols>
  <sheetData>
    <row r="1" spans="1:18" ht="18.75" thickBot="1">
      <c r="A1" s="71" t="s">
        <v>0</v>
      </c>
      <c r="B1" s="71" t="s">
        <v>138</v>
      </c>
      <c r="C1" s="72" t="s">
        <v>139</v>
      </c>
      <c r="D1" s="72" t="s">
        <v>140</v>
      </c>
      <c r="E1" s="73" t="s">
        <v>141</v>
      </c>
      <c r="F1" s="73" t="s">
        <v>142</v>
      </c>
      <c r="G1" s="74" t="s">
        <v>143</v>
      </c>
      <c r="H1" s="74" t="s">
        <v>144</v>
      </c>
      <c r="I1" s="71" t="s">
        <v>14</v>
      </c>
      <c r="K1" s="76" t="s">
        <v>145</v>
      </c>
      <c r="M1" s="77">
        <v>1</v>
      </c>
      <c r="N1" s="78">
        <v>2</v>
      </c>
      <c r="O1" s="79">
        <v>3</v>
      </c>
      <c r="P1" s="80">
        <v>4</v>
      </c>
      <c r="Q1" s="81">
        <v>5</v>
      </c>
      <c r="R1" s="82">
        <v>6</v>
      </c>
    </row>
    <row r="2" spans="1:18" ht="18.75" thickBot="1">
      <c r="A2" s="83">
        <v>301</v>
      </c>
      <c r="B2" s="84" t="str">
        <f>LOOKUP(A2,'U15 INDIV'!A$2:B$51)</f>
        <v>Joshua Newman</v>
      </c>
      <c r="C2" s="85">
        <v>38</v>
      </c>
      <c r="D2" s="85"/>
      <c r="E2" s="86">
        <v>36</v>
      </c>
      <c r="F2" s="86"/>
      <c r="G2" s="87">
        <v>40</v>
      </c>
      <c r="H2" s="87"/>
      <c r="I2" s="88">
        <f aca="true" t="shared" si="0" ref="I2:I37">SUM(C2:H2)</f>
        <v>114</v>
      </c>
      <c r="K2" s="89" t="s">
        <v>146</v>
      </c>
      <c r="M2" s="90" t="s">
        <v>147</v>
      </c>
      <c r="N2" s="91" t="s">
        <v>148</v>
      </c>
      <c r="O2" s="92" t="s">
        <v>149</v>
      </c>
      <c r="P2" s="93" t="s">
        <v>150</v>
      </c>
      <c r="Q2" s="94" t="s">
        <v>151</v>
      </c>
      <c r="R2" s="95" t="s">
        <v>152</v>
      </c>
    </row>
    <row r="3" spans="1:18" ht="18.75" thickBot="1">
      <c r="A3" s="83">
        <v>303</v>
      </c>
      <c r="B3" s="84" t="str">
        <f>LOOKUP(A3,'U15 INDIV'!A$2:B$51)</f>
        <v>Ryan Stride</v>
      </c>
      <c r="C3" s="85">
        <v>40</v>
      </c>
      <c r="D3" s="85"/>
      <c r="E3" s="86"/>
      <c r="F3" s="86">
        <v>40</v>
      </c>
      <c r="G3" s="87"/>
      <c r="H3" s="87">
        <v>32</v>
      </c>
      <c r="I3" s="88">
        <f t="shared" si="0"/>
        <v>112</v>
      </c>
      <c r="K3" s="96">
        <f ca="1">NOW()</f>
        <v>39365.61635335648</v>
      </c>
      <c r="M3" s="97">
        <v>6</v>
      </c>
      <c r="N3" s="98">
        <v>3</v>
      </c>
      <c r="O3" s="98">
        <v>12</v>
      </c>
      <c r="P3" s="98">
        <v>3</v>
      </c>
      <c r="Q3" s="98">
        <v>10</v>
      </c>
      <c r="R3" s="99">
        <v>8</v>
      </c>
    </row>
    <row r="4" spans="1:15" ht="18.75" thickBot="1">
      <c r="A4" s="83">
        <v>306</v>
      </c>
      <c r="B4" s="32" t="str">
        <f>LOOKUP(A4,'U15 INDIV'!A$2:B$51)</f>
        <v>Jose Martin-Fullerton</v>
      </c>
      <c r="C4" s="85"/>
      <c r="D4" s="85">
        <v>30</v>
      </c>
      <c r="E4" s="86">
        <v>40</v>
      </c>
      <c r="F4" s="86"/>
      <c r="G4" s="87">
        <v>36</v>
      </c>
      <c r="H4" s="87"/>
      <c r="I4" s="88">
        <f t="shared" si="0"/>
        <v>106</v>
      </c>
      <c r="L4" s="100" t="s">
        <v>153</v>
      </c>
      <c r="M4" s="101"/>
      <c r="N4" s="101"/>
      <c r="O4" s="102"/>
    </row>
    <row r="5" spans="1:18" ht="18">
      <c r="A5" s="83">
        <v>593</v>
      </c>
      <c r="B5" s="84" t="str">
        <f>LOOKUP(A5,'U15 INDIV'!A$2:B$51)</f>
        <v>Stephen Parkes</v>
      </c>
      <c r="C5" s="85"/>
      <c r="D5" s="85">
        <v>37</v>
      </c>
      <c r="E5" s="86">
        <v>32</v>
      </c>
      <c r="F5" s="86"/>
      <c r="G5" s="87"/>
      <c r="H5" s="87">
        <v>36</v>
      </c>
      <c r="I5" s="88">
        <f t="shared" si="0"/>
        <v>105</v>
      </c>
      <c r="K5" s="103" t="s">
        <v>138</v>
      </c>
      <c r="L5" s="104">
        <v>1</v>
      </c>
      <c r="M5" s="104">
        <v>2</v>
      </c>
      <c r="N5" s="104">
        <v>3</v>
      </c>
      <c r="O5" s="104">
        <v>4</v>
      </c>
      <c r="P5" s="104" t="s">
        <v>154</v>
      </c>
      <c r="Q5" s="104" t="s">
        <v>155</v>
      </c>
      <c r="R5" s="105" t="s">
        <v>14</v>
      </c>
    </row>
    <row r="6" spans="1:18" ht="18">
      <c r="A6" s="83">
        <v>304</v>
      </c>
      <c r="B6" s="84" t="str">
        <f>LOOKUP(A6,'U15 INDIV'!A$2:B$51)</f>
        <v>Jake Porter</v>
      </c>
      <c r="C6" s="85"/>
      <c r="D6" s="85">
        <v>40</v>
      </c>
      <c r="E6" s="86"/>
      <c r="F6" s="86">
        <v>38</v>
      </c>
      <c r="G6" s="87"/>
      <c r="H6" s="87">
        <v>26</v>
      </c>
      <c r="I6" s="88">
        <f t="shared" si="0"/>
        <v>104</v>
      </c>
      <c r="K6" s="106" t="s">
        <v>8</v>
      </c>
      <c r="L6" s="83">
        <v>114</v>
      </c>
      <c r="M6" s="83">
        <v>112</v>
      </c>
      <c r="N6" s="83">
        <v>104</v>
      </c>
      <c r="O6" s="83">
        <v>106</v>
      </c>
      <c r="P6" s="83">
        <v>38</v>
      </c>
      <c r="Q6" s="83">
        <v>40</v>
      </c>
      <c r="R6" s="107">
        <f aca="true" t="shared" si="1" ref="R6:R11">SUM(L6:Q6)</f>
        <v>514</v>
      </c>
    </row>
    <row r="7" spans="1:18" ht="18">
      <c r="A7" s="83">
        <v>594</v>
      </c>
      <c r="B7" s="84" t="str">
        <f>LOOKUP(A7,'U15 INDIV'!A$2:B$51)</f>
        <v>Luke Roughley</v>
      </c>
      <c r="C7" s="85"/>
      <c r="D7" s="85">
        <v>37</v>
      </c>
      <c r="E7" s="86">
        <v>34</v>
      </c>
      <c r="F7" s="86"/>
      <c r="G7" s="87">
        <v>32</v>
      </c>
      <c r="H7" s="87"/>
      <c r="I7" s="88">
        <f t="shared" si="0"/>
        <v>103</v>
      </c>
      <c r="K7" s="108" t="s">
        <v>10</v>
      </c>
      <c r="L7" s="83">
        <v>105</v>
      </c>
      <c r="M7" s="83">
        <v>103</v>
      </c>
      <c r="N7" s="83">
        <v>96</v>
      </c>
      <c r="O7" s="83">
        <v>70</v>
      </c>
      <c r="P7" s="83">
        <v>40</v>
      </c>
      <c r="Q7" s="83">
        <v>38</v>
      </c>
      <c r="R7" s="107">
        <f t="shared" si="1"/>
        <v>452</v>
      </c>
    </row>
    <row r="8" spans="1:18" ht="18">
      <c r="A8" s="84">
        <v>641</v>
      </c>
      <c r="B8" s="84" t="str">
        <f>LOOKUP(A8,'U15 INDIV'!A$2:B$51)</f>
        <v>Alex May</v>
      </c>
      <c r="C8" s="85"/>
      <c r="D8" s="85">
        <v>32</v>
      </c>
      <c r="E8" s="86"/>
      <c r="F8" s="86">
        <v>36</v>
      </c>
      <c r="G8" s="87">
        <v>30</v>
      </c>
      <c r="H8" s="87"/>
      <c r="I8" s="88">
        <f t="shared" si="0"/>
        <v>98</v>
      </c>
      <c r="K8" s="109" t="s">
        <v>156</v>
      </c>
      <c r="L8" s="83">
        <v>98</v>
      </c>
      <c r="M8" s="83">
        <v>86</v>
      </c>
      <c r="N8" s="83">
        <v>84</v>
      </c>
      <c r="O8" s="83">
        <v>82</v>
      </c>
      <c r="P8" s="83"/>
      <c r="Q8" s="83">
        <v>36</v>
      </c>
      <c r="R8" s="107">
        <f t="shared" si="1"/>
        <v>386</v>
      </c>
    </row>
    <row r="9" spans="1:18" ht="18.75" thickBot="1">
      <c r="A9" s="84">
        <v>302</v>
      </c>
      <c r="B9" s="84" t="str">
        <f>LOOKUP(A9,'U15 INDIV'!A$2:B$51)</f>
        <v>Nathaniel Facey</v>
      </c>
      <c r="C9" s="85">
        <v>36</v>
      </c>
      <c r="D9" s="85"/>
      <c r="E9" s="86">
        <v>38</v>
      </c>
      <c r="F9" s="86"/>
      <c r="G9" s="87"/>
      <c r="H9" s="87">
        <v>22</v>
      </c>
      <c r="I9" s="88">
        <f t="shared" si="0"/>
        <v>96</v>
      </c>
      <c r="K9" s="110" t="s">
        <v>13</v>
      </c>
      <c r="L9" s="83">
        <v>90</v>
      </c>
      <c r="M9" s="83">
        <v>70</v>
      </c>
      <c r="N9" s="83">
        <v>88</v>
      </c>
      <c r="O9" s="83"/>
      <c r="P9" s="83"/>
      <c r="Q9" s="83"/>
      <c r="R9" s="107">
        <f t="shared" si="1"/>
        <v>248</v>
      </c>
    </row>
    <row r="10" spans="1:18" ht="18">
      <c r="A10" s="84">
        <v>591</v>
      </c>
      <c r="B10" s="84" t="str">
        <f>LOOKUP(A10,'U15 INDIV'!A$2:B$51)</f>
        <v>Nikita Shelyakin</v>
      </c>
      <c r="C10" s="85">
        <v>34</v>
      </c>
      <c r="D10" s="85"/>
      <c r="E10" s="86"/>
      <c r="F10" s="86">
        <v>24</v>
      </c>
      <c r="G10" s="87">
        <v>38</v>
      </c>
      <c r="H10" s="87"/>
      <c r="I10" s="88">
        <f t="shared" si="0"/>
        <v>96</v>
      </c>
      <c r="K10" s="111" t="s">
        <v>12</v>
      </c>
      <c r="L10" s="83">
        <v>72</v>
      </c>
      <c r="M10" s="83"/>
      <c r="N10" s="83"/>
      <c r="O10" s="83"/>
      <c r="P10" s="83"/>
      <c r="Q10" s="83"/>
      <c r="R10" s="107">
        <f t="shared" si="1"/>
        <v>72</v>
      </c>
    </row>
    <row r="11" spans="1:18" ht="18.75" thickBot="1">
      <c r="A11" s="84">
        <v>175</v>
      </c>
      <c r="B11" s="84" t="str">
        <f>LOOKUP(A11,'U15 INDIV'!A$2:B$51)</f>
        <v>James Attebery</v>
      </c>
      <c r="C11" s="85"/>
      <c r="D11" s="85">
        <v>34</v>
      </c>
      <c r="E11" s="86">
        <v>30</v>
      </c>
      <c r="F11" s="86"/>
      <c r="G11" s="87">
        <v>26</v>
      </c>
      <c r="H11" s="87"/>
      <c r="I11" s="88">
        <f t="shared" si="0"/>
        <v>90</v>
      </c>
      <c r="K11" s="112" t="s">
        <v>11</v>
      </c>
      <c r="L11" s="113">
        <v>72</v>
      </c>
      <c r="M11" s="113"/>
      <c r="N11" s="113"/>
      <c r="O11" s="113"/>
      <c r="P11" s="113"/>
      <c r="Q11" s="113"/>
      <c r="R11" s="114">
        <f t="shared" si="1"/>
        <v>72</v>
      </c>
    </row>
    <row r="12" spans="1:9" ht="18.75" thickBot="1">
      <c r="A12" s="84">
        <v>206</v>
      </c>
      <c r="B12" s="84" t="str">
        <f>LOOKUP(A12,'U15 INDIV'!A$2:B$51)</f>
        <v>Caolin Thomas</v>
      </c>
      <c r="C12" s="85">
        <v>30</v>
      </c>
      <c r="D12" s="85"/>
      <c r="E12" s="86">
        <v>24</v>
      </c>
      <c r="F12" s="86"/>
      <c r="G12" s="87"/>
      <c r="H12" s="87">
        <v>36</v>
      </c>
      <c r="I12" s="88">
        <f t="shared" si="0"/>
        <v>90</v>
      </c>
    </row>
    <row r="13" spans="1:18" ht="18">
      <c r="A13" s="83">
        <v>177</v>
      </c>
      <c r="B13" s="84" t="str">
        <f>LOOKUP(A13,'U15 INDIV'!A$2:B$51)</f>
        <v>Jamie Sporcic</v>
      </c>
      <c r="C13" s="85"/>
      <c r="D13" s="85">
        <v>20</v>
      </c>
      <c r="E13" s="86"/>
      <c r="F13" s="86">
        <v>28</v>
      </c>
      <c r="G13" s="87"/>
      <c r="H13" s="87">
        <v>40</v>
      </c>
      <c r="I13" s="88">
        <f t="shared" si="0"/>
        <v>88</v>
      </c>
      <c r="K13" s="115" t="s">
        <v>157</v>
      </c>
      <c r="L13" s="116" t="s">
        <v>1</v>
      </c>
      <c r="M13" s="116" t="s">
        <v>2</v>
      </c>
      <c r="N13" s="116" t="s">
        <v>3</v>
      </c>
      <c r="O13" s="116" t="s">
        <v>4</v>
      </c>
      <c r="P13" s="116" t="s">
        <v>5</v>
      </c>
      <c r="Q13" s="116" t="s">
        <v>6</v>
      </c>
      <c r="R13" s="117" t="s">
        <v>158</v>
      </c>
    </row>
    <row r="14" spans="1:18" ht="18">
      <c r="A14" s="84">
        <v>644</v>
      </c>
      <c r="B14" s="84" t="str">
        <f>LOOKUP(A14,'U15 INDIV'!A$2:B$51)</f>
        <v>Oliver Buckle</v>
      </c>
      <c r="C14" s="85"/>
      <c r="D14" s="85">
        <v>22</v>
      </c>
      <c r="E14" s="86"/>
      <c r="F14" s="86">
        <v>34</v>
      </c>
      <c r="G14" s="87"/>
      <c r="H14" s="87">
        <v>30</v>
      </c>
      <c r="I14" s="88">
        <f t="shared" si="0"/>
        <v>86</v>
      </c>
      <c r="K14" s="108" t="s">
        <v>10</v>
      </c>
      <c r="L14" s="32">
        <v>99.4</v>
      </c>
      <c r="M14" s="32"/>
      <c r="N14" s="32"/>
      <c r="O14" s="32"/>
      <c r="P14" s="32"/>
      <c r="Q14" s="32"/>
      <c r="R14" s="118">
        <f aca="true" t="shared" si="2" ref="R14:R19">MIN(L14:Q14)</f>
        <v>99.4</v>
      </c>
    </row>
    <row r="15" spans="1:18" ht="18">
      <c r="A15" s="84">
        <v>305</v>
      </c>
      <c r="B15" s="84" t="str">
        <f>LOOKUP(A15,'U15 INDIV'!A$2:B$51)</f>
        <v>Luke Morbey</v>
      </c>
      <c r="C15" s="85"/>
      <c r="D15" s="85">
        <v>28</v>
      </c>
      <c r="E15" s="86"/>
      <c r="F15" s="86">
        <v>22</v>
      </c>
      <c r="G15" s="87">
        <v>34</v>
      </c>
      <c r="H15" s="87"/>
      <c r="I15" s="88">
        <f t="shared" si="0"/>
        <v>84</v>
      </c>
      <c r="K15" s="106" t="s">
        <v>8</v>
      </c>
      <c r="L15" s="32">
        <v>100.8</v>
      </c>
      <c r="M15" s="32"/>
      <c r="N15" s="32"/>
      <c r="O15" s="32"/>
      <c r="P15" s="32"/>
      <c r="Q15" s="32"/>
      <c r="R15" s="118">
        <f t="shared" si="2"/>
        <v>100.8</v>
      </c>
    </row>
    <row r="16" spans="1:18" ht="18">
      <c r="A16" s="83">
        <v>645</v>
      </c>
      <c r="B16" s="84" t="str">
        <f>LOOKUP(A16,'U15 INDIV'!A$2:B$51)</f>
        <v>Bradley Free</v>
      </c>
      <c r="C16" s="85">
        <v>28</v>
      </c>
      <c r="D16" s="85"/>
      <c r="E16" s="86">
        <v>28</v>
      </c>
      <c r="F16" s="86"/>
      <c r="G16" s="87">
        <v>28</v>
      </c>
      <c r="H16" s="87"/>
      <c r="I16" s="88">
        <f t="shared" si="0"/>
        <v>84</v>
      </c>
      <c r="K16" s="119" t="s">
        <v>13</v>
      </c>
      <c r="L16" s="32"/>
      <c r="M16" s="32"/>
      <c r="N16" s="32"/>
      <c r="O16" s="32"/>
      <c r="P16" s="120"/>
      <c r="Q16" s="32"/>
      <c r="R16" s="118">
        <f t="shared" si="2"/>
        <v>0</v>
      </c>
    </row>
    <row r="17" spans="1:18" ht="18">
      <c r="A17" s="121">
        <v>640</v>
      </c>
      <c r="B17" s="84" t="str">
        <f>LOOKUP(A17,'U15 INDIV'!A$2:B$51)</f>
        <v>Rob Watson</v>
      </c>
      <c r="C17" s="85">
        <v>26</v>
      </c>
      <c r="D17" s="85"/>
      <c r="E17" s="86"/>
      <c r="F17" s="86">
        <v>30</v>
      </c>
      <c r="G17" s="87"/>
      <c r="H17" s="87">
        <v>26</v>
      </c>
      <c r="I17" s="88">
        <f t="shared" si="0"/>
        <v>82</v>
      </c>
      <c r="K17" s="109" t="s">
        <v>156</v>
      </c>
      <c r="L17" s="120"/>
      <c r="M17" s="32"/>
      <c r="N17" s="32"/>
      <c r="O17" s="32"/>
      <c r="P17" s="32"/>
      <c r="Q17" s="32"/>
      <c r="R17" s="118">
        <f t="shared" si="2"/>
        <v>0</v>
      </c>
    </row>
    <row r="18" spans="1:18" ht="18">
      <c r="A18" s="84">
        <v>643</v>
      </c>
      <c r="B18" s="84" t="str">
        <f>LOOKUP(A18,'U15 INDIV'!A$2:B$51)</f>
        <v>Joe Ferrari</v>
      </c>
      <c r="C18" s="85">
        <v>20</v>
      </c>
      <c r="D18" s="85"/>
      <c r="E18" s="86">
        <v>26</v>
      </c>
      <c r="F18" s="86"/>
      <c r="G18" s="87"/>
      <c r="H18" s="87">
        <v>36</v>
      </c>
      <c r="I18" s="88">
        <f t="shared" si="0"/>
        <v>82</v>
      </c>
      <c r="K18" s="112" t="s">
        <v>11</v>
      </c>
      <c r="L18" s="32"/>
      <c r="M18" s="32"/>
      <c r="N18" s="32"/>
      <c r="O18" s="122"/>
      <c r="P18" s="122"/>
      <c r="Q18" s="122"/>
      <c r="R18" s="118">
        <f t="shared" si="2"/>
        <v>0</v>
      </c>
    </row>
    <row r="19" spans="1:18" ht="18.75" thickBot="1">
      <c r="A19" s="83">
        <v>453</v>
      </c>
      <c r="B19" s="84" t="str">
        <f>LOOKUP(A19,'U15 INDIV'!A$2:B$51)</f>
        <v>Shane Tickle</v>
      </c>
      <c r="C19" s="85">
        <v>24</v>
      </c>
      <c r="D19" s="85"/>
      <c r="E19" s="86">
        <v>22</v>
      </c>
      <c r="F19" s="86"/>
      <c r="G19" s="87"/>
      <c r="H19" s="87">
        <v>26</v>
      </c>
      <c r="I19" s="88">
        <f t="shared" si="0"/>
        <v>72</v>
      </c>
      <c r="K19" s="123" t="s">
        <v>12</v>
      </c>
      <c r="L19" s="124"/>
      <c r="M19" s="124"/>
      <c r="N19" s="124"/>
      <c r="O19" s="125"/>
      <c r="P19" s="125"/>
      <c r="Q19" s="125"/>
      <c r="R19" s="126">
        <f t="shared" si="2"/>
        <v>0</v>
      </c>
    </row>
    <row r="20" spans="1:9" ht="18.75" thickBot="1">
      <c r="A20" s="84">
        <v>176</v>
      </c>
      <c r="B20" s="84" t="str">
        <f>LOOKUP(A20,'U15 INDIV'!A$2:B$51)</f>
        <v>Stuart McCaw</v>
      </c>
      <c r="C20" s="85"/>
      <c r="D20" s="85">
        <v>26</v>
      </c>
      <c r="E20" s="86">
        <v>20</v>
      </c>
      <c r="F20" s="86"/>
      <c r="G20" s="87">
        <v>24</v>
      </c>
      <c r="H20" s="87"/>
      <c r="I20" s="88">
        <f t="shared" si="0"/>
        <v>70</v>
      </c>
    </row>
    <row r="21" spans="1:18" ht="18">
      <c r="A21" s="84">
        <v>590</v>
      </c>
      <c r="B21" s="84" t="str">
        <f>LOOKUP(A21,'U15 INDIV'!A$2:B$51)</f>
        <v>Matthew  Browne</v>
      </c>
      <c r="C21" s="85"/>
      <c r="D21" s="85">
        <v>24</v>
      </c>
      <c r="E21" s="86"/>
      <c r="F21" s="86">
        <v>26</v>
      </c>
      <c r="G21" s="87"/>
      <c r="H21" s="87">
        <v>20</v>
      </c>
      <c r="I21" s="88">
        <f t="shared" si="0"/>
        <v>70</v>
      </c>
      <c r="K21" s="115" t="s">
        <v>159</v>
      </c>
      <c r="L21" s="127" t="s">
        <v>1</v>
      </c>
      <c r="M21" s="127" t="s">
        <v>2</v>
      </c>
      <c r="N21" s="127" t="s">
        <v>3</v>
      </c>
      <c r="O21" s="127" t="s">
        <v>4</v>
      </c>
      <c r="P21" s="127" t="s">
        <v>5</v>
      </c>
      <c r="Q21" s="127" t="s">
        <v>6</v>
      </c>
      <c r="R21" s="128" t="s">
        <v>158</v>
      </c>
    </row>
    <row r="22" spans="1:18" ht="18">
      <c r="A22" s="83">
        <v>595</v>
      </c>
      <c r="B22" s="84" t="str">
        <f>LOOKUP(A22,'U15 INDIV'!A$2:B$51)</f>
        <v>Jordan Roach</v>
      </c>
      <c r="C22" s="85">
        <v>32</v>
      </c>
      <c r="D22" s="85"/>
      <c r="E22" s="86"/>
      <c r="F22" s="86">
        <v>32</v>
      </c>
      <c r="G22" s="87"/>
      <c r="H22" s="87"/>
      <c r="I22" s="88">
        <f t="shared" si="0"/>
        <v>64</v>
      </c>
      <c r="K22" s="106" t="s">
        <v>8</v>
      </c>
      <c r="L22" s="120">
        <v>96.7</v>
      </c>
      <c r="M22" s="120"/>
      <c r="N22" s="120"/>
      <c r="O22" s="120"/>
      <c r="P22" s="120"/>
      <c r="Q22" s="120"/>
      <c r="R22" s="118">
        <f aca="true" t="shared" si="3" ref="R22:R27">MIN(L22:Q22)</f>
        <v>96.7</v>
      </c>
    </row>
    <row r="23" spans="1:18" ht="18">
      <c r="A23" s="84">
        <v>596</v>
      </c>
      <c r="B23" s="84" t="str">
        <f>LOOKUP(A23,'U15 INDIV'!A$2:B$51)</f>
        <v>Nathan Christian</v>
      </c>
      <c r="C23" s="85">
        <v>22</v>
      </c>
      <c r="D23" s="85"/>
      <c r="E23" s="86"/>
      <c r="F23" s="86"/>
      <c r="G23" s="87">
        <v>22</v>
      </c>
      <c r="H23" s="87"/>
      <c r="I23" s="88">
        <f t="shared" si="0"/>
        <v>44</v>
      </c>
      <c r="K23" s="108" t="s">
        <v>10</v>
      </c>
      <c r="L23" s="120">
        <v>100.5</v>
      </c>
      <c r="M23" s="120"/>
      <c r="N23" s="120"/>
      <c r="O23" s="120"/>
      <c r="P23" s="120"/>
      <c r="Q23" s="120"/>
      <c r="R23" s="118">
        <f t="shared" si="3"/>
        <v>100.5</v>
      </c>
    </row>
    <row r="24" spans="1:18" ht="18">
      <c r="A24" s="84">
        <v>642</v>
      </c>
      <c r="B24" s="84" t="str">
        <f>LOOKUP(A24,'U15 INDIV'!A$2:B$51)</f>
        <v>Albert Onyeaka</v>
      </c>
      <c r="C24" s="83"/>
      <c r="D24" s="83"/>
      <c r="E24" s="83"/>
      <c r="F24" s="83"/>
      <c r="G24" s="83"/>
      <c r="H24" s="83"/>
      <c r="I24" s="88">
        <f t="shared" si="0"/>
        <v>0</v>
      </c>
      <c r="K24" s="109" t="s">
        <v>156</v>
      </c>
      <c r="L24" s="120">
        <v>106.5</v>
      </c>
      <c r="M24" s="120"/>
      <c r="N24" s="120"/>
      <c r="O24" s="120"/>
      <c r="P24" s="120"/>
      <c r="Q24" s="120"/>
      <c r="R24" s="118">
        <f t="shared" si="3"/>
        <v>106.5</v>
      </c>
    </row>
    <row r="25" spans="1:18" ht="18">
      <c r="A25" s="83"/>
      <c r="B25" s="84" t="e">
        <f>LOOKUP(A25,'U15 INDIV'!A$2:B$51)</f>
        <v>#N/A</v>
      </c>
      <c r="C25" s="83"/>
      <c r="D25" s="83"/>
      <c r="E25" s="83"/>
      <c r="F25" s="83"/>
      <c r="G25" s="83"/>
      <c r="H25" s="83"/>
      <c r="I25" s="88">
        <f t="shared" si="0"/>
        <v>0</v>
      </c>
      <c r="K25" s="119" t="s">
        <v>13</v>
      </c>
      <c r="L25" s="120"/>
      <c r="M25" s="120"/>
      <c r="N25" s="120"/>
      <c r="O25" s="120"/>
      <c r="P25" s="120"/>
      <c r="Q25" s="120"/>
      <c r="R25" s="118">
        <f t="shared" si="3"/>
        <v>0</v>
      </c>
    </row>
    <row r="26" spans="1:18" ht="18.75" thickBot="1">
      <c r="A26" s="83"/>
      <c r="B26" s="84" t="e">
        <f>LOOKUP(A26,'U15 INDIV'!A$2:B$51)</f>
        <v>#N/A</v>
      </c>
      <c r="C26" s="83"/>
      <c r="D26" s="83"/>
      <c r="E26" s="83"/>
      <c r="F26" s="83"/>
      <c r="G26" s="83"/>
      <c r="H26" s="83"/>
      <c r="I26" s="88">
        <f t="shared" si="0"/>
        <v>0</v>
      </c>
      <c r="K26" s="123" t="s">
        <v>12</v>
      </c>
      <c r="L26" s="120"/>
      <c r="M26" s="120"/>
      <c r="N26" s="120"/>
      <c r="O26" s="120"/>
      <c r="P26" s="120"/>
      <c r="Q26" s="120"/>
      <c r="R26" s="118">
        <f t="shared" si="3"/>
        <v>0</v>
      </c>
    </row>
    <row r="27" spans="1:18" ht="18.75" thickBot="1">
      <c r="A27" s="84"/>
      <c r="B27" s="84" t="e">
        <f>LOOKUP(A27,'U15 INDIV'!A$2:B$51)</f>
        <v>#N/A</v>
      </c>
      <c r="C27" s="83"/>
      <c r="D27" s="83"/>
      <c r="E27" s="83"/>
      <c r="F27" s="83"/>
      <c r="G27" s="83"/>
      <c r="H27" s="83"/>
      <c r="I27" s="88">
        <f t="shared" si="0"/>
        <v>0</v>
      </c>
      <c r="K27" s="112" t="s">
        <v>11</v>
      </c>
      <c r="L27" s="129"/>
      <c r="M27" s="129"/>
      <c r="N27" s="129"/>
      <c r="O27" s="130"/>
      <c r="P27" s="130"/>
      <c r="Q27" s="130"/>
      <c r="R27" s="126">
        <f t="shared" si="3"/>
        <v>0</v>
      </c>
    </row>
    <row r="28" spans="1:9" ht="18.75" thickBot="1">
      <c r="A28" s="84"/>
      <c r="B28" s="84" t="e">
        <f>LOOKUP(A28,'U15 INDIV'!A$2:B$51)</f>
        <v>#N/A</v>
      </c>
      <c r="C28" s="83"/>
      <c r="D28" s="83"/>
      <c r="E28" s="83"/>
      <c r="F28" s="83"/>
      <c r="G28" s="83"/>
      <c r="H28" s="83"/>
      <c r="I28" s="88">
        <f t="shared" si="0"/>
        <v>0</v>
      </c>
    </row>
    <row r="29" spans="1:18" ht="18.75" customHeight="1">
      <c r="A29" s="84"/>
      <c r="B29" s="84" t="e">
        <f>LOOKUP(A29,'U15 INDIV'!A$2:B$51)</f>
        <v>#N/A</v>
      </c>
      <c r="C29" s="83"/>
      <c r="D29" s="83"/>
      <c r="E29" s="83"/>
      <c r="F29" s="83"/>
      <c r="G29" s="83"/>
      <c r="H29" s="83"/>
      <c r="I29" s="88">
        <f t="shared" si="0"/>
        <v>0</v>
      </c>
      <c r="K29" s="115" t="s">
        <v>160</v>
      </c>
      <c r="L29" s="127" t="s">
        <v>1</v>
      </c>
      <c r="M29" s="127" t="s">
        <v>2</v>
      </c>
      <c r="N29" s="127" t="s">
        <v>3</v>
      </c>
      <c r="O29" s="127" t="s">
        <v>4</v>
      </c>
      <c r="P29" s="127" t="s">
        <v>5</v>
      </c>
      <c r="Q29" s="127" t="s">
        <v>6</v>
      </c>
      <c r="R29" s="128" t="s">
        <v>161</v>
      </c>
    </row>
    <row r="30" spans="1:18" ht="18">
      <c r="A30" s="84"/>
      <c r="B30" s="84" t="e">
        <f>LOOKUP(A30,'U15 INDIV'!A$2:B$51)</f>
        <v>#N/A</v>
      </c>
      <c r="C30" s="83"/>
      <c r="D30" s="83"/>
      <c r="E30" s="83"/>
      <c r="F30" s="83"/>
      <c r="G30" s="83"/>
      <c r="H30" s="83"/>
      <c r="I30" s="88">
        <f t="shared" si="0"/>
        <v>0</v>
      </c>
      <c r="K30" s="106" t="s">
        <v>8</v>
      </c>
      <c r="L30" s="84">
        <v>514</v>
      </c>
      <c r="M30" s="84"/>
      <c r="N30" s="84"/>
      <c r="O30" s="84"/>
      <c r="P30" s="84"/>
      <c r="Q30" s="84"/>
      <c r="R30" s="131">
        <f aca="true" t="shared" si="4" ref="R30:R35">SUM(L30:Q30)</f>
        <v>514</v>
      </c>
    </row>
    <row r="31" spans="1:18" ht="18.75" customHeight="1">
      <c r="A31" s="83"/>
      <c r="B31" s="84" t="e">
        <f>LOOKUP(A31,'U15 INDIV'!A$2:B$51)</f>
        <v>#N/A</v>
      </c>
      <c r="C31" s="83"/>
      <c r="D31" s="83"/>
      <c r="E31" s="83"/>
      <c r="F31" s="83"/>
      <c r="G31" s="83"/>
      <c r="H31" s="83"/>
      <c r="I31" s="88">
        <f t="shared" si="0"/>
        <v>0</v>
      </c>
      <c r="K31" s="108" t="s">
        <v>10</v>
      </c>
      <c r="L31" s="84">
        <v>452</v>
      </c>
      <c r="M31" s="84"/>
      <c r="N31" s="84"/>
      <c r="O31" s="84"/>
      <c r="P31" s="84"/>
      <c r="Q31" s="84"/>
      <c r="R31" s="131">
        <f t="shared" si="4"/>
        <v>452</v>
      </c>
    </row>
    <row r="32" spans="1:18" ht="18.75" customHeight="1">
      <c r="A32" s="83"/>
      <c r="B32" s="84" t="e">
        <f>LOOKUP(A32,'U15 INDIV'!A$2:B$51)</f>
        <v>#N/A</v>
      </c>
      <c r="C32" s="83"/>
      <c r="D32" s="83"/>
      <c r="E32" s="83"/>
      <c r="F32" s="83"/>
      <c r="G32" s="83"/>
      <c r="H32" s="83"/>
      <c r="I32" s="88">
        <f t="shared" si="0"/>
        <v>0</v>
      </c>
      <c r="K32" s="109" t="s">
        <v>156</v>
      </c>
      <c r="L32" s="84">
        <v>386</v>
      </c>
      <c r="M32" s="84"/>
      <c r="N32" s="84"/>
      <c r="O32" s="84"/>
      <c r="P32" s="84"/>
      <c r="Q32" s="84"/>
      <c r="R32" s="131">
        <f t="shared" si="4"/>
        <v>386</v>
      </c>
    </row>
    <row r="33" spans="1:18" ht="18">
      <c r="A33" s="84"/>
      <c r="B33" s="84" t="e">
        <f>LOOKUP(A33,'U15 INDIV'!A$2:B$51)</f>
        <v>#N/A</v>
      </c>
      <c r="C33" s="83"/>
      <c r="D33" s="83"/>
      <c r="E33" s="83"/>
      <c r="F33" s="83"/>
      <c r="G33" s="83"/>
      <c r="H33" s="83"/>
      <c r="I33" s="88">
        <f t="shared" si="0"/>
        <v>0</v>
      </c>
      <c r="K33" s="119" t="s">
        <v>13</v>
      </c>
      <c r="L33" s="84">
        <v>248</v>
      </c>
      <c r="M33" s="84"/>
      <c r="N33" s="84"/>
      <c r="O33" s="84"/>
      <c r="P33" s="84"/>
      <c r="Q33" s="84"/>
      <c r="R33" s="131">
        <f t="shared" si="4"/>
        <v>248</v>
      </c>
    </row>
    <row r="34" spans="1:18" ht="18">
      <c r="A34" s="84"/>
      <c r="B34" s="84" t="e">
        <f>LOOKUP(A34,'U15 INDIV'!A$2:B$51)</f>
        <v>#N/A</v>
      </c>
      <c r="C34" s="83"/>
      <c r="D34" s="83"/>
      <c r="E34" s="83"/>
      <c r="F34" s="83"/>
      <c r="G34" s="83"/>
      <c r="H34" s="83"/>
      <c r="I34" s="88">
        <f t="shared" si="0"/>
        <v>0</v>
      </c>
      <c r="K34" s="112" t="s">
        <v>11</v>
      </c>
      <c r="L34" s="84">
        <v>72</v>
      </c>
      <c r="M34" s="84"/>
      <c r="N34" s="84"/>
      <c r="O34" s="84"/>
      <c r="P34" s="84"/>
      <c r="Q34" s="84"/>
      <c r="R34" s="131">
        <f t="shared" si="4"/>
        <v>72</v>
      </c>
    </row>
    <row r="35" spans="1:18" ht="18.75" thickBot="1">
      <c r="A35" s="84"/>
      <c r="B35" s="84" t="e">
        <f>LOOKUP(A35,'U15 INDIV'!A$2:B$51)</f>
        <v>#N/A</v>
      </c>
      <c r="C35" s="83"/>
      <c r="D35" s="83"/>
      <c r="E35" s="83"/>
      <c r="F35" s="83"/>
      <c r="G35" s="83"/>
      <c r="H35" s="83"/>
      <c r="I35" s="88">
        <f t="shared" si="0"/>
        <v>0</v>
      </c>
      <c r="K35" s="123" t="s">
        <v>12</v>
      </c>
      <c r="L35" s="132">
        <v>72</v>
      </c>
      <c r="M35" s="132"/>
      <c r="N35" s="132"/>
      <c r="O35" s="132"/>
      <c r="P35" s="132"/>
      <c r="Q35" s="132"/>
      <c r="R35" s="133">
        <f t="shared" si="4"/>
        <v>72</v>
      </c>
    </row>
    <row r="36" spans="1:9" ht="18.75" thickBot="1">
      <c r="A36" s="84"/>
      <c r="B36" s="84" t="e">
        <f>LOOKUP(A36,'U15 INDIV'!A$2:B$51)</f>
        <v>#N/A</v>
      </c>
      <c r="C36" s="83"/>
      <c r="D36" s="83"/>
      <c r="E36" s="83"/>
      <c r="F36" s="83"/>
      <c r="G36" s="83"/>
      <c r="H36" s="83"/>
      <c r="I36" s="88">
        <f t="shared" si="0"/>
        <v>0</v>
      </c>
    </row>
    <row r="37" spans="1:18" ht="25.5" customHeight="1">
      <c r="A37" s="84"/>
      <c r="B37" s="84" t="e">
        <f>LOOKUP(A37,'U15 INDIV'!A$2:B$51)</f>
        <v>#N/A</v>
      </c>
      <c r="C37" s="83"/>
      <c r="D37" s="83"/>
      <c r="E37" s="83"/>
      <c r="F37" s="83"/>
      <c r="G37" s="83"/>
      <c r="H37" s="83"/>
      <c r="I37" s="88">
        <f t="shared" si="0"/>
        <v>0</v>
      </c>
      <c r="K37" s="115" t="s">
        <v>160</v>
      </c>
      <c r="L37" s="127" t="s">
        <v>1</v>
      </c>
      <c r="M37" s="127" t="s">
        <v>2</v>
      </c>
      <c r="N37" s="127" t="s">
        <v>3</v>
      </c>
      <c r="O37" s="127" t="s">
        <v>4</v>
      </c>
      <c r="P37" s="127" t="s">
        <v>5</v>
      </c>
      <c r="Q37" s="127" t="s">
        <v>6</v>
      </c>
      <c r="R37" s="128" t="s">
        <v>161</v>
      </c>
    </row>
    <row r="38" spans="11:18" ht="18">
      <c r="K38" s="106" t="s">
        <v>8</v>
      </c>
      <c r="L38" s="84">
        <v>12</v>
      </c>
      <c r="M38" s="84"/>
      <c r="N38" s="84"/>
      <c r="O38" s="84"/>
      <c r="P38" s="84"/>
      <c r="Q38" s="84"/>
      <c r="R38" s="131">
        <f aca="true" t="shared" si="5" ref="R38:R43">SUM(L38:Q38)</f>
        <v>12</v>
      </c>
    </row>
    <row r="39" spans="11:18" ht="18">
      <c r="K39" s="108" t="s">
        <v>10</v>
      </c>
      <c r="L39" s="84">
        <v>10</v>
      </c>
      <c r="M39" s="84"/>
      <c r="N39" s="84"/>
      <c r="O39" s="84"/>
      <c r="P39" s="84"/>
      <c r="Q39" s="84"/>
      <c r="R39" s="131">
        <f t="shared" si="5"/>
        <v>10</v>
      </c>
    </row>
    <row r="40" spans="11:18" ht="18">
      <c r="K40" s="109" t="s">
        <v>156</v>
      </c>
      <c r="L40" s="84">
        <v>8</v>
      </c>
      <c r="M40" s="84"/>
      <c r="N40" s="84"/>
      <c r="O40" s="84"/>
      <c r="P40" s="84"/>
      <c r="Q40" s="84"/>
      <c r="R40" s="131">
        <f t="shared" si="5"/>
        <v>8</v>
      </c>
    </row>
    <row r="41" spans="11:18" ht="18">
      <c r="K41" s="119" t="s">
        <v>13</v>
      </c>
      <c r="L41" s="84">
        <v>6</v>
      </c>
      <c r="M41" s="84"/>
      <c r="N41" s="84"/>
      <c r="O41" s="84"/>
      <c r="P41" s="84"/>
      <c r="Q41" s="84"/>
      <c r="R41" s="131">
        <f t="shared" si="5"/>
        <v>6</v>
      </c>
    </row>
    <row r="42" spans="11:18" ht="18">
      <c r="K42" s="112" t="s">
        <v>11</v>
      </c>
      <c r="L42" s="84">
        <v>3</v>
      </c>
      <c r="M42" s="84"/>
      <c r="N42" s="84"/>
      <c r="O42" s="84"/>
      <c r="P42" s="84"/>
      <c r="Q42" s="84"/>
      <c r="R42" s="131">
        <f t="shared" si="5"/>
        <v>3</v>
      </c>
    </row>
    <row r="43" spans="11:18" ht="18.75" thickBot="1">
      <c r="K43" s="123" t="s">
        <v>12</v>
      </c>
      <c r="L43" s="132">
        <v>3</v>
      </c>
      <c r="M43" s="132"/>
      <c r="N43" s="132"/>
      <c r="O43" s="132"/>
      <c r="P43" s="132"/>
      <c r="Q43" s="132"/>
      <c r="R43" s="133">
        <f t="shared" si="5"/>
        <v>3</v>
      </c>
    </row>
  </sheetData>
  <conditionalFormatting sqref="A1:A65536">
    <cfRule type="cellIs" priority="1" dxfId="0" operator="between" stopIfTrue="1">
      <formula>601</formula>
      <formula>699</formula>
    </cfRule>
    <cfRule type="cellIs" priority="2" dxfId="1" operator="between" stopIfTrue="1">
      <formula>301</formula>
      <formula>399</formula>
    </cfRule>
    <cfRule type="cellIs" priority="3" dxfId="2" operator="between" stopIfTrue="1">
      <formula>501</formula>
      <formula>599</formula>
    </cfRule>
  </conditionalFormatting>
  <printOptions/>
  <pageMargins left="0.75" right="0.75" top="1" bottom="1" header="0.5" footer="0.5"/>
  <pageSetup fitToWidth="2" fitToHeight="1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P51"/>
  <sheetViews>
    <sheetView workbookViewId="0" topLeftCell="A1">
      <selection activeCell="G10" sqref="G10"/>
    </sheetView>
  </sheetViews>
  <sheetFormatPr defaultColWidth="9.140625" defaultRowHeight="12.75"/>
  <cols>
    <col min="2" max="2" width="28.57421875" style="0" customWidth="1"/>
    <col min="3" max="3" width="9.421875" style="75" customWidth="1"/>
    <col min="4" max="8" width="9.140625" style="75" customWidth="1"/>
  </cols>
  <sheetData>
    <row r="1" spans="1:9" ht="18">
      <c r="A1" s="71" t="s">
        <v>0</v>
      </c>
      <c r="B1" s="71" t="s">
        <v>138</v>
      </c>
      <c r="C1" s="71" t="s">
        <v>1</v>
      </c>
      <c r="D1" s="71" t="s">
        <v>2</v>
      </c>
      <c r="E1" s="71" t="s">
        <v>3</v>
      </c>
      <c r="F1" s="71" t="s">
        <v>4</v>
      </c>
      <c r="G1" s="71" t="s">
        <v>5</v>
      </c>
      <c r="H1" s="71" t="s">
        <v>6</v>
      </c>
      <c r="I1" s="134" t="s">
        <v>14</v>
      </c>
    </row>
    <row r="2" spans="1:9" ht="18">
      <c r="A2" s="84">
        <v>175</v>
      </c>
      <c r="B2" s="84" t="s">
        <v>162</v>
      </c>
      <c r="C2" s="135">
        <v>90</v>
      </c>
      <c r="D2" s="135"/>
      <c r="E2" s="136"/>
      <c r="F2" s="136"/>
      <c r="G2" s="136"/>
      <c r="H2" s="136"/>
      <c r="I2" s="88">
        <f aca="true" t="shared" si="0" ref="I2:I33">SUM(C2:H2)</f>
        <v>90</v>
      </c>
    </row>
    <row r="3" spans="1:16" ht="18">
      <c r="A3" s="84">
        <v>176</v>
      </c>
      <c r="B3" s="84" t="s">
        <v>163</v>
      </c>
      <c r="C3" s="135">
        <v>70</v>
      </c>
      <c r="D3" s="135"/>
      <c r="E3" s="136"/>
      <c r="F3" s="136"/>
      <c r="G3" s="136"/>
      <c r="H3" s="136"/>
      <c r="I3" s="88">
        <f t="shared" si="0"/>
        <v>70</v>
      </c>
      <c r="K3" s="137"/>
      <c r="L3" s="137"/>
      <c r="M3" s="137"/>
      <c r="N3" s="137"/>
      <c r="O3" s="137"/>
      <c r="P3" s="137"/>
    </row>
    <row r="4" spans="1:16" ht="18">
      <c r="A4" s="84">
        <v>177</v>
      </c>
      <c r="B4" s="84" t="s">
        <v>164</v>
      </c>
      <c r="C4" s="135">
        <v>88</v>
      </c>
      <c r="D4" s="135"/>
      <c r="E4" s="136"/>
      <c r="F4" s="136"/>
      <c r="G4" s="136"/>
      <c r="H4" s="136"/>
      <c r="I4" s="88">
        <f t="shared" si="0"/>
        <v>88</v>
      </c>
      <c r="K4" s="137"/>
      <c r="L4" s="138" t="s">
        <v>165</v>
      </c>
      <c r="M4" s="138"/>
      <c r="N4" s="138"/>
      <c r="O4" s="138"/>
      <c r="P4" s="137"/>
    </row>
    <row r="5" spans="1:16" ht="18">
      <c r="A5" s="83">
        <v>206</v>
      </c>
      <c r="B5" s="83" t="s">
        <v>166</v>
      </c>
      <c r="C5" s="135">
        <v>90</v>
      </c>
      <c r="D5" s="135"/>
      <c r="E5" s="136"/>
      <c r="F5" s="136"/>
      <c r="G5" s="136"/>
      <c r="H5" s="136"/>
      <c r="I5" s="88">
        <f t="shared" si="0"/>
        <v>90</v>
      </c>
      <c r="K5" s="137"/>
      <c r="L5" s="138" t="s">
        <v>167</v>
      </c>
      <c r="M5" s="138"/>
      <c r="N5" s="138"/>
      <c r="O5" s="138"/>
      <c r="P5" s="137"/>
    </row>
    <row r="6" spans="1:16" ht="18">
      <c r="A6" s="83">
        <v>301</v>
      </c>
      <c r="B6" s="83" t="s">
        <v>168</v>
      </c>
      <c r="C6" s="135">
        <v>114</v>
      </c>
      <c r="D6" s="135"/>
      <c r="E6" s="136"/>
      <c r="F6" s="136"/>
      <c r="G6" s="136"/>
      <c r="H6" s="136"/>
      <c r="I6" s="88">
        <f t="shared" si="0"/>
        <v>114</v>
      </c>
      <c r="K6" s="137"/>
      <c r="L6" s="138" t="s">
        <v>169</v>
      </c>
      <c r="M6" s="137"/>
      <c r="N6" s="137"/>
      <c r="O6" s="137"/>
      <c r="P6" s="137"/>
    </row>
    <row r="7" spans="1:16" ht="18">
      <c r="A7" s="83">
        <v>302</v>
      </c>
      <c r="B7" s="83" t="s">
        <v>170</v>
      </c>
      <c r="C7" s="135">
        <v>96</v>
      </c>
      <c r="D7" s="135"/>
      <c r="E7" s="136"/>
      <c r="F7" s="136"/>
      <c r="G7" s="136"/>
      <c r="H7" s="136"/>
      <c r="I7" s="88">
        <f t="shared" si="0"/>
        <v>96</v>
      </c>
      <c r="K7" s="137"/>
      <c r="L7" s="137"/>
      <c r="M7" s="137"/>
      <c r="N7" s="137"/>
      <c r="O7" s="137"/>
      <c r="P7" s="137"/>
    </row>
    <row r="8" spans="1:9" ht="18">
      <c r="A8" s="83">
        <v>303</v>
      </c>
      <c r="B8" s="83" t="s">
        <v>171</v>
      </c>
      <c r="C8" s="135">
        <v>112</v>
      </c>
      <c r="D8" s="135"/>
      <c r="E8" s="136"/>
      <c r="F8" s="136"/>
      <c r="G8" s="136"/>
      <c r="H8" s="136"/>
      <c r="I8" s="88">
        <f t="shared" si="0"/>
        <v>112</v>
      </c>
    </row>
    <row r="9" spans="1:9" ht="18">
      <c r="A9" s="83">
        <v>304</v>
      </c>
      <c r="B9" s="83" t="s">
        <v>172</v>
      </c>
      <c r="C9" s="135">
        <v>104</v>
      </c>
      <c r="D9" s="135"/>
      <c r="E9" s="136"/>
      <c r="F9" s="136"/>
      <c r="G9" s="136"/>
      <c r="H9" s="136"/>
      <c r="I9" s="88">
        <f t="shared" si="0"/>
        <v>104</v>
      </c>
    </row>
    <row r="10" spans="1:9" ht="18">
      <c r="A10" s="83">
        <v>305</v>
      </c>
      <c r="B10" s="83" t="s">
        <v>173</v>
      </c>
      <c r="C10" s="135">
        <v>84</v>
      </c>
      <c r="D10" s="135"/>
      <c r="E10" s="136"/>
      <c r="F10" s="136"/>
      <c r="G10" s="136"/>
      <c r="H10" s="136"/>
      <c r="I10" s="88">
        <f t="shared" si="0"/>
        <v>84</v>
      </c>
    </row>
    <row r="11" spans="1:9" ht="18">
      <c r="A11" s="139">
        <v>306</v>
      </c>
      <c r="B11" s="122" t="s">
        <v>174</v>
      </c>
      <c r="C11" s="136">
        <v>106</v>
      </c>
      <c r="D11" s="136"/>
      <c r="E11" s="136"/>
      <c r="F11" s="136"/>
      <c r="G11" s="136"/>
      <c r="H11" s="136"/>
      <c r="I11" s="88">
        <f t="shared" si="0"/>
        <v>106</v>
      </c>
    </row>
    <row r="12" spans="1:9" ht="18">
      <c r="A12" s="139">
        <v>325</v>
      </c>
      <c r="B12" s="83" t="s">
        <v>175</v>
      </c>
      <c r="C12" s="136"/>
      <c r="D12" s="136"/>
      <c r="E12" s="136"/>
      <c r="F12" s="136"/>
      <c r="G12" s="136"/>
      <c r="H12" s="136"/>
      <c r="I12" s="88">
        <f t="shared" si="0"/>
        <v>0</v>
      </c>
    </row>
    <row r="13" spans="1:9" ht="18">
      <c r="A13" s="139">
        <v>326</v>
      </c>
      <c r="B13" s="83" t="s">
        <v>176</v>
      </c>
      <c r="C13" s="136"/>
      <c r="D13" s="136"/>
      <c r="E13" s="136"/>
      <c r="F13" s="136"/>
      <c r="G13" s="136"/>
      <c r="H13" s="136"/>
      <c r="I13" s="88">
        <f t="shared" si="0"/>
        <v>0</v>
      </c>
    </row>
    <row r="14" spans="1:9" ht="18">
      <c r="A14" s="139">
        <v>330</v>
      </c>
      <c r="B14" s="83" t="s">
        <v>177</v>
      </c>
      <c r="C14" s="136"/>
      <c r="D14" s="136"/>
      <c r="E14" s="136"/>
      <c r="F14" s="136"/>
      <c r="G14" s="136"/>
      <c r="H14" s="136"/>
      <c r="I14" s="88">
        <f t="shared" si="0"/>
        <v>0</v>
      </c>
    </row>
    <row r="15" spans="1:9" ht="18">
      <c r="A15" s="139">
        <v>453</v>
      </c>
      <c r="B15" s="83" t="s">
        <v>178</v>
      </c>
      <c r="C15" s="136">
        <v>72</v>
      </c>
      <c r="D15" s="136"/>
      <c r="E15" s="136"/>
      <c r="F15" s="136"/>
      <c r="G15" s="136"/>
      <c r="H15" s="136"/>
      <c r="I15" s="88">
        <f t="shared" si="0"/>
        <v>72</v>
      </c>
    </row>
    <row r="16" spans="1:9" ht="18">
      <c r="A16" s="121">
        <v>590</v>
      </c>
      <c r="B16" s="84" t="s">
        <v>179</v>
      </c>
      <c r="C16" s="136">
        <v>70</v>
      </c>
      <c r="D16" s="136"/>
      <c r="E16" s="136"/>
      <c r="F16" s="136"/>
      <c r="G16" s="136"/>
      <c r="H16" s="136"/>
      <c r="I16" s="88">
        <f t="shared" si="0"/>
        <v>70</v>
      </c>
    </row>
    <row r="17" spans="1:9" ht="18">
      <c r="A17" s="84">
        <v>591</v>
      </c>
      <c r="B17" s="84" t="s">
        <v>180</v>
      </c>
      <c r="C17" s="136">
        <v>96</v>
      </c>
      <c r="D17" s="136"/>
      <c r="E17" s="136"/>
      <c r="F17" s="136"/>
      <c r="G17" s="136"/>
      <c r="H17" s="136"/>
      <c r="I17" s="88">
        <f t="shared" si="0"/>
        <v>96</v>
      </c>
    </row>
    <row r="18" spans="1:9" ht="18">
      <c r="A18" s="83">
        <v>593</v>
      </c>
      <c r="B18" s="83" t="s">
        <v>181</v>
      </c>
      <c r="C18" s="136">
        <v>105</v>
      </c>
      <c r="D18" s="136"/>
      <c r="E18" s="136"/>
      <c r="F18" s="136"/>
      <c r="G18" s="136"/>
      <c r="H18" s="136"/>
      <c r="I18" s="88">
        <f t="shared" si="0"/>
        <v>105</v>
      </c>
    </row>
    <row r="19" spans="1:9" ht="18">
      <c r="A19" s="83">
        <v>594</v>
      </c>
      <c r="B19" s="83" t="s">
        <v>182</v>
      </c>
      <c r="C19" s="136">
        <v>103</v>
      </c>
      <c r="D19" s="136"/>
      <c r="E19" s="136"/>
      <c r="F19" s="136"/>
      <c r="G19" s="136"/>
      <c r="H19" s="136"/>
      <c r="I19" s="88">
        <f t="shared" si="0"/>
        <v>103</v>
      </c>
    </row>
    <row r="20" spans="1:9" ht="18">
      <c r="A20" s="83">
        <v>595</v>
      </c>
      <c r="B20" s="83" t="s">
        <v>183</v>
      </c>
      <c r="C20" s="136">
        <v>64</v>
      </c>
      <c r="D20" s="136"/>
      <c r="E20" s="136"/>
      <c r="F20" s="135"/>
      <c r="G20" s="135"/>
      <c r="H20" s="135"/>
      <c r="I20" s="88">
        <f t="shared" si="0"/>
        <v>64</v>
      </c>
    </row>
    <row r="21" spans="1:9" ht="18">
      <c r="A21" s="84">
        <v>596</v>
      </c>
      <c r="B21" s="84" t="s">
        <v>184</v>
      </c>
      <c r="C21" s="135">
        <v>44</v>
      </c>
      <c r="D21" s="135"/>
      <c r="E21" s="135"/>
      <c r="F21" s="135"/>
      <c r="G21" s="135"/>
      <c r="H21" s="135"/>
      <c r="I21" s="88">
        <f t="shared" si="0"/>
        <v>44</v>
      </c>
    </row>
    <row r="22" spans="1:9" ht="18">
      <c r="A22" s="140">
        <v>640</v>
      </c>
      <c r="B22" s="140" t="s">
        <v>185</v>
      </c>
      <c r="C22" s="136">
        <v>82</v>
      </c>
      <c r="D22" s="136"/>
      <c r="E22" s="136"/>
      <c r="F22" s="136"/>
      <c r="G22" s="136"/>
      <c r="H22" s="136"/>
      <c r="I22" s="88">
        <f t="shared" si="0"/>
        <v>82</v>
      </c>
    </row>
    <row r="23" spans="1:9" ht="18">
      <c r="A23" s="140">
        <v>641</v>
      </c>
      <c r="B23" s="140" t="s">
        <v>186</v>
      </c>
      <c r="C23" s="135">
        <v>98</v>
      </c>
      <c r="D23" s="135"/>
      <c r="E23" s="135"/>
      <c r="F23" s="135"/>
      <c r="G23" s="135"/>
      <c r="H23" s="135"/>
      <c r="I23" s="88">
        <f t="shared" si="0"/>
        <v>98</v>
      </c>
    </row>
    <row r="24" spans="1:9" ht="18">
      <c r="A24" s="140">
        <v>642</v>
      </c>
      <c r="B24" s="140" t="s">
        <v>187</v>
      </c>
      <c r="C24" s="136">
        <v>0</v>
      </c>
      <c r="D24" s="136"/>
      <c r="E24" s="136"/>
      <c r="F24" s="136"/>
      <c r="G24" s="136"/>
      <c r="H24" s="136"/>
      <c r="I24" s="88">
        <f t="shared" si="0"/>
        <v>0</v>
      </c>
    </row>
    <row r="25" spans="1:9" ht="18">
      <c r="A25" s="140">
        <v>643</v>
      </c>
      <c r="B25" s="140" t="s">
        <v>188</v>
      </c>
      <c r="C25" s="135">
        <v>82</v>
      </c>
      <c r="D25" s="135"/>
      <c r="E25" s="135"/>
      <c r="F25" s="135"/>
      <c r="G25" s="135"/>
      <c r="H25" s="135"/>
      <c r="I25" s="88">
        <f t="shared" si="0"/>
        <v>82</v>
      </c>
    </row>
    <row r="26" spans="1:9" ht="18">
      <c r="A26" s="140">
        <v>644</v>
      </c>
      <c r="B26" s="140" t="s">
        <v>189</v>
      </c>
      <c r="C26" s="136">
        <v>86</v>
      </c>
      <c r="D26" s="136"/>
      <c r="E26" s="136"/>
      <c r="F26" s="135"/>
      <c r="G26" s="135"/>
      <c r="H26" s="135"/>
      <c r="I26" s="88">
        <f t="shared" si="0"/>
        <v>86</v>
      </c>
    </row>
    <row r="27" spans="1:9" ht="18">
      <c r="A27" s="140">
        <v>645</v>
      </c>
      <c r="B27" s="140" t="s">
        <v>190</v>
      </c>
      <c r="C27" s="135">
        <v>84</v>
      </c>
      <c r="D27" s="135"/>
      <c r="E27" s="135"/>
      <c r="F27" s="135"/>
      <c r="G27" s="135"/>
      <c r="H27" s="135"/>
      <c r="I27" s="88">
        <f t="shared" si="0"/>
        <v>84</v>
      </c>
    </row>
    <row r="28" spans="1:9" ht="18">
      <c r="A28" s="83"/>
      <c r="B28" s="83"/>
      <c r="C28" s="135"/>
      <c r="D28" s="135"/>
      <c r="E28" s="135"/>
      <c r="F28" s="135"/>
      <c r="G28" s="135"/>
      <c r="H28" s="135"/>
      <c r="I28" s="88">
        <f t="shared" si="0"/>
        <v>0</v>
      </c>
    </row>
    <row r="29" spans="1:9" ht="18">
      <c r="A29" s="83"/>
      <c r="B29" s="83"/>
      <c r="C29" s="136"/>
      <c r="D29" s="136"/>
      <c r="E29" s="136"/>
      <c r="F29" s="136"/>
      <c r="G29" s="136"/>
      <c r="H29" s="136"/>
      <c r="I29" s="88">
        <f t="shared" si="0"/>
        <v>0</v>
      </c>
    </row>
    <row r="30" spans="1:9" ht="18">
      <c r="A30" s="83"/>
      <c r="B30" s="83"/>
      <c r="C30" s="135"/>
      <c r="D30" s="135"/>
      <c r="E30" s="135"/>
      <c r="F30" s="135"/>
      <c r="G30" s="135"/>
      <c r="H30" s="135"/>
      <c r="I30" s="88">
        <f t="shared" si="0"/>
        <v>0</v>
      </c>
    </row>
    <row r="31" spans="1:9" ht="18">
      <c r="A31" s="83"/>
      <c r="B31" s="83"/>
      <c r="C31" s="135"/>
      <c r="D31" s="135"/>
      <c r="E31" s="135"/>
      <c r="F31" s="135"/>
      <c r="G31" s="135"/>
      <c r="H31" s="135"/>
      <c r="I31" s="88">
        <f t="shared" si="0"/>
        <v>0</v>
      </c>
    </row>
    <row r="32" spans="1:9" ht="18">
      <c r="A32" s="83"/>
      <c r="B32" s="83"/>
      <c r="C32" s="136"/>
      <c r="D32" s="136"/>
      <c r="E32" s="136"/>
      <c r="F32" s="136"/>
      <c r="G32" s="136"/>
      <c r="H32" s="136"/>
      <c r="I32" s="88">
        <f t="shared" si="0"/>
        <v>0</v>
      </c>
    </row>
    <row r="33" spans="1:9" ht="18">
      <c r="A33" s="83"/>
      <c r="B33" s="83"/>
      <c r="C33" s="135"/>
      <c r="D33" s="135"/>
      <c r="E33" s="135"/>
      <c r="F33" s="135"/>
      <c r="G33" s="135"/>
      <c r="H33" s="135"/>
      <c r="I33" s="88">
        <f t="shared" si="0"/>
        <v>0</v>
      </c>
    </row>
    <row r="34" spans="1:9" ht="18">
      <c r="A34" s="83"/>
      <c r="B34" s="83"/>
      <c r="C34" s="136"/>
      <c r="D34" s="136"/>
      <c r="E34" s="136"/>
      <c r="F34" s="136"/>
      <c r="G34" s="136"/>
      <c r="H34" s="136"/>
      <c r="I34" s="88">
        <f aca="true" t="shared" si="1" ref="I34:I65">SUM(C34:H34)</f>
        <v>0</v>
      </c>
    </row>
    <row r="35" spans="1:9" ht="18">
      <c r="A35" s="83"/>
      <c r="B35" s="83"/>
      <c r="C35" s="135"/>
      <c r="D35" s="135"/>
      <c r="E35" s="135"/>
      <c r="F35" s="135"/>
      <c r="G35" s="135"/>
      <c r="H35" s="135"/>
      <c r="I35" s="88">
        <f t="shared" si="1"/>
        <v>0</v>
      </c>
    </row>
    <row r="36" spans="1:9" ht="18">
      <c r="A36" s="83"/>
      <c r="B36" s="83"/>
      <c r="C36" s="135"/>
      <c r="D36" s="135"/>
      <c r="E36" s="135"/>
      <c r="F36" s="135"/>
      <c r="G36" s="135"/>
      <c r="H36" s="135"/>
      <c r="I36" s="88">
        <f t="shared" si="1"/>
        <v>0</v>
      </c>
    </row>
    <row r="37" spans="1:9" ht="18">
      <c r="A37" s="84"/>
      <c r="B37" s="84"/>
      <c r="C37" s="135"/>
      <c r="D37" s="135"/>
      <c r="E37" s="135"/>
      <c r="F37" s="135"/>
      <c r="G37" s="135"/>
      <c r="H37" s="135"/>
      <c r="I37" s="88">
        <f t="shared" si="1"/>
        <v>0</v>
      </c>
    </row>
    <row r="38" spans="1:9" ht="18">
      <c r="A38" s="84"/>
      <c r="B38" s="84"/>
      <c r="C38" s="135"/>
      <c r="D38" s="135"/>
      <c r="E38" s="135"/>
      <c r="F38" s="135"/>
      <c r="G38" s="135"/>
      <c r="H38" s="135"/>
      <c r="I38" s="88">
        <f t="shared" si="1"/>
        <v>0</v>
      </c>
    </row>
    <row r="39" spans="1:9" ht="18">
      <c r="A39" s="84"/>
      <c r="B39" s="84"/>
      <c r="C39" s="135"/>
      <c r="D39" s="135"/>
      <c r="E39" s="135"/>
      <c r="F39" s="135"/>
      <c r="G39" s="135"/>
      <c r="H39" s="135"/>
      <c r="I39" s="88">
        <f t="shared" si="1"/>
        <v>0</v>
      </c>
    </row>
    <row r="40" spans="1:9" ht="18">
      <c r="A40" s="84"/>
      <c r="B40" s="84"/>
      <c r="C40" s="135"/>
      <c r="D40" s="135"/>
      <c r="E40" s="135"/>
      <c r="F40" s="135"/>
      <c r="G40" s="135"/>
      <c r="H40" s="135"/>
      <c r="I40" s="88">
        <f t="shared" si="1"/>
        <v>0</v>
      </c>
    </row>
    <row r="41" spans="1:9" ht="18">
      <c r="A41" s="84"/>
      <c r="B41" s="84"/>
      <c r="C41" s="135"/>
      <c r="D41" s="135"/>
      <c r="E41" s="135"/>
      <c r="F41" s="135"/>
      <c r="G41" s="135"/>
      <c r="H41" s="135"/>
      <c r="I41" s="88">
        <f t="shared" si="1"/>
        <v>0</v>
      </c>
    </row>
    <row r="42" spans="1:9" ht="18">
      <c r="A42" s="84"/>
      <c r="B42" s="84"/>
      <c r="C42" s="135"/>
      <c r="D42" s="135"/>
      <c r="E42" s="135"/>
      <c r="F42" s="135"/>
      <c r="G42" s="135"/>
      <c r="H42" s="135"/>
      <c r="I42" s="88">
        <f t="shared" si="1"/>
        <v>0</v>
      </c>
    </row>
    <row r="43" spans="1:9" ht="18">
      <c r="A43" s="83"/>
      <c r="B43" s="83"/>
      <c r="C43" s="135"/>
      <c r="D43" s="135"/>
      <c r="E43" s="135"/>
      <c r="F43" s="135"/>
      <c r="G43" s="135"/>
      <c r="H43" s="135"/>
      <c r="I43" s="88">
        <f t="shared" si="1"/>
        <v>0</v>
      </c>
    </row>
    <row r="44" spans="1:9" ht="18">
      <c r="A44" s="84"/>
      <c r="B44" s="84"/>
      <c r="C44" s="135"/>
      <c r="D44" s="135"/>
      <c r="E44" s="135"/>
      <c r="F44" s="135"/>
      <c r="G44" s="135"/>
      <c r="H44" s="135"/>
      <c r="I44" s="88">
        <f t="shared" si="1"/>
        <v>0</v>
      </c>
    </row>
    <row r="45" spans="1:9" ht="18">
      <c r="A45" s="83"/>
      <c r="B45" s="83"/>
      <c r="C45" s="135"/>
      <c r="D45" s="135"/>
      <c r="E45" s="135"/>
      <c r="F45" s="135"/>
      <c r="G45" s="135"/>
      <c r="H45" s="135"/>
      <c r="I45" s="88">
        <f t="shared" si="1"/>
        <v>0</v>
      </c>
    </row>
    <row r="46" spans="1:9" ht="18">
      <c r="A46" s="84"/>
      <c r="B46" s="84"/>
      <c r="C46" s="135"/>
      <c r="D46" s="135"/>
      <c r="E46" s="135"/>
      <c r="F46" s="135"/>
      <c r="G46" s="135"/>
      <c r="H46" s="135"/>
      <c r="I46" s="88">
        <f t="shared" si="1"/>
        <v>0</v>
      </c>
    </row>
    <row r="47" spans="1:9" ht="18">
      <c r="A47" s="83"/>
      <c r="B47" s="83"/>
      <c r="C47" s="135"/>
      <c r="D47" s="135"/>
      <c r="E47" s="135"/>
      <c r="F47" s="135"/>
      <c r="G47" s="135"/>
      <c r="H47" s="135"/>
      <c r="I47" s="88">
        <f t="shared" si="1"/>
        <v>0</v>
      </c>
    </row>
    <row r="48" spans="1:9" ht="18">
      <c r="A48" s="84"/>
      <c r="B48" s="84"/>
      <c r="C48" s="135"/>
      <c r="D48" s="135"/>
      <c r="E48" s="135"/>
      <c r="F48" s="135"/>
      <c r="G48" s="135"/>
      <c r="H48" s="135"/>
      <c r="I48" s="88">
        <f t="shared" si="1"/>
        <v>0</v>
      </c>
    </row>
    <row r="49" spans="1:9" ht="18">
      <c r="A49" s="83"/>
      <c r="B49" s="83"/>
      <c r="C49" s="135"/>
      <c r="D49" s="135"/>
      <c r="E49" s="135"/>
      <c r="F49" s="135"/>
      <c r="G49" s="135"/>
      <c r="H49" s="135"/>
      <c r="I49" s="88">
        <f t="shared" si="1"/>
        <v>0</v>
      </c>
    </row>
    <row r="50" spans="1:9" ht="18">
      <c r="A50" s="83"/>
      <c r="B50" s="83"/>
      <c r="C50" s="135"/>
      <c r="D50" s="135"/>
      <c r="E50" s="135"/>
      <c r="F50" s="135"/>
      <c r="G50" s="135"/>
      <c r="H50" s="135"/>
      <c r="I50" s="88">
        <f t="shared" si="1"/>
        <v>0</v>
      </c>
    </row>
    <row r="51" spans="1:9" ht="18">
      <c r="A51" s="84"/>
      <c r="B51" s="84"/>
      <c r="C51" s="135"/>
      <c r="D51" s="135"/>
      <c r="E51" s="135"/>
      <c r="F51" s="135"/>
      <c r="G51" s="135"/>
      <c r="H51" s="135"/>
      <c r="I51" s="88">
        <f t="shared" si="1"/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B22" sqref="B22"/>
    </sheetView>
  </sheetViews>
  <sheetFormatPr defaultColWidth="9.140625" defaultRowHeight="12.75"/>
  <cols>
    <col min="1" max="1" width="7.28125" style="33" customWidth="1"/>
    <col min="2" max="2" width="23.8515625" style="6" customWidth="1"/>
    <col min="3" max="3" width="7.140625" style="10" customWidth="1"/>
    <col min="4" max="4" width="8.00390625" style="10" customWidth="1"/>
    <col min="5" max="5" width="7.421875" style="10" customWidth="1"/>
    <col min="6" max="6" width="8.00390625" style="10" customWidth="1"/>
    <col min="7" max="7" width="7.7109375" style="10" customWidth="1"/>
    <col min="8" max="8" width="7.421875" style="10" customWidth="1"/>
    <col min="9" max="9" width="9.140625" style="10" customWidth="1"/>
    <col min="10" max="16384" width="9.140625" style="6" customWidth="1"/>
  </cols>
  <sheetData>
    <row r="1" spans="1:9" ht="31.5">
      <c r="A1" s="3" t="s">
        <v>0</v>
      </c>
      <c r="B1" s="4" t="s">
        <v>41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s="16" customFormat="1" ht="15.75" customHeight="1">
      <c r="A2" s="14">
        <v>502</v>
      </c>
      <c r="B2" s="14" t="s">
        <v>54</v>
      </c>
      <c r="C2" s="21">
        <v>50</v>
      </c>
      <c r="D2" s="26"/>
      <c r="E2" s="26"/>
      <c r="F2" s="26"/>
      <c r="G2" s="26"/>
      <c r="H2" s="26"/>
      <c r="I2" s="21">
        <f aca="true" t="shared" si="0" ref="I2:I22">MAX(C2:H2)</f>
        <v>50</v>
      </c>
    </row>
    <row r="3" spans="1:9" ht="15.75" customHeight="1">
      <c r="A3" s="14">
        <v>603</v>
      </c>
      <c r="B3" s="14" t="s">
        <v>80</v>
      </c>
      <c r="C3" s="18">
        <v>46</v>
      </c>
      <c r="D3" s="18"/>
      <c r="E3" s="18"/>
      <c r="F3" s="18"/>
      <c r="G3" s="18"/>
      <c r="H3" s="18"/>
      <c r="I3" s="21">
        <f t="shared" si="0"/>
        <v>46</v>
      </c>
    </row>
    <row r="4" spans="1:9" ht="15.75" customHeight="1">
      <c r="A4" s="14">
        <v>504</v>
      </c>
      <c r="B4" s="14" t="s">
        <v>66</v>
      </c>
      <c r="C4" s="18">
        <v>44</v>
      </c>
      <c r="D4" s="18"/>
      <c r="E4" s="18"/>
      <c r="F4" s="18"/>
      <c r="G4" s="18"/>
      <c r="H4" s="18"/>
      <c r="I4" s="21">
        <f t="shared" si="0"/>
        <v>44</v>
      </c>
    </row>
    <row r="5" spans="1:9" ht="15.75" customHeight="1">
      <c r="A5" s="14">
        <v>324</v>
      </c>
      <c r="B5" s="14" t="s">
        <v>69</v>
      </c>
      <c r="C5" s="18">
        <v>42</v>
      </c>
      <c r="D5" s="18"/>
      <c r="E5" s="18"/>
      <c r="F5" s="18"/>
      <c r="G5" s="18"/>
      <c r="H5" s="18"/>
      <c r="I5" s="21">
        <f t="shared" si="0"/>
        <v>42</v>
      </c>
    </row>
    <row r="6" spans="1:9" ht="15.75" customHeight="1">
      <c r="A6" s="14">
        <v>156</v>
      </c>
      <c r="B6" s="14" t="s">
        <v>77</v>
      </c>
      <c r="C6" s="18">
        <v>41</v>
      </c>
      <c r="D6" s="18"/>
      <c r="E6" s="18"/>
      <c r="F6" s="18"/>
      <c r="G6" s="18"/>
      <c r="H6" s="18"/>
      <c r="I6" s="21">
        <f t="shared" si="0"/>
        <v>41</v>
      </c>
    </row>
    <row r="7" spans="1:9" ht="15.75" customHeight="1">
      <c r="A7" s="14">
        <v>455</v>
      </c>
      <c r="B7" s="14" t="s">
        <v>58</v>
      </c>
      <c r="C7" s="18">
        <v>40</v>
      </c>
      <c r="D7" s="18"/>
      <c r="E7" s="18"/>
      <c r="F7" s="18"/>
      <c r="G7" s="18"/>
      <c r="H7" s="18"/>
      <c r="I7" s="21">
        <f t="shared" si="0"/>
        <v>40</v>
      </c>
    </row>
    <row r="8" spans="1:9" ht="15.75" customHeight="1">
      <c r="A8" s="14">
        <v>457</v>
      </c>
      <c r="B8" s="14" t="s">
        <v>63</v>
      </c>
      <c r="C8" s="18">
        <v>39</v>
      </c>
      <c r="D8" s="18"/>
      <c r="E8" s="18"/>
      <c r="F8" s="18"/>
      <c r="G8" s="18"/>
      <c r="H8" s="18"/>
      <c r="I8" s="21">
        <f t="shared" si="0"/>
        <v>39</v>
      </c>
    </row>
    <row r="9" spans="1:9" ht="15.75" customHeight="1">
      <c r="A9" s="14">
        <v>606</v>
      </c>
      <c r="B9" s="14" t="s">
        <v>79</v>
      </c>
      <c r="C9" s="18">
        <v>39</v>
      </c>
      <c r="D9" s="18"/>
      <c r="E9" s="18"/>
      <c r="F9" s="18"/>
      <c r="G9" s="18"/>
      <c r="H9" s="18"/>
      <c r="I9" s="21">
        <f t="shared" si="0"/>
        <v>39</v>
      </c>
    </row>
    <row r="10" spans="1:9" ht="15.75" customHeight="1">
      <c r="A10" s="14">
        <v>328</v>
      </c>
      <c r="B10" s="14" t="s">
        <v>73</v>
      </c>
      <c r="C10" s="18">
        <v>37</v>
      </c>
      <c r="D10" s="18"/>
      <c r="E10" s="18"/>
      <c r="F10" s="18"/>
      <c r="G10" s="18"/>
      <c r="H10" s="18"/>
      <c r="I10" s="21">
        <f t="shared" si="0"/>
        <v>37</v>
      </c>
    </row>
    <row r="11" spans="1:9" ht="15.75" customHeight="1">
      <c r="A11" s="14">
        <v>151</v>
      </c>
      <c r="B11" s="14" t="s">
        <v>78</v>
      </c>
      <c r="C11" s="18">
        <v>33</v>
      </c>
      <c r="D11" s="18"/>
      <c r="E11" s="18"/>
      <c r="F11" s="18"/>
      <c r="G11" s="18"/>
      <c r="H11" s="18"/>
      <c r="I11" s="21">
        <f t="shared" si="0"/>
        <v>33</v>
      </c>
    </row>
    <row r="12" spans="1:9" ht="15.75" customHeight="1">
      <c r="A12" s="14"/>
      <c r="B12" s="14"/>
      <c r="C12" s="18"/>
      <c r="D12" s="18"/>
      <c r="E12" s="18"/>
      <c r="F12" s="18"/>
      <c r="G12" s="18"/>
      <c r="H12" s="18"/>
      <c r="I12" s="21">
        <f t="shared" si="0"/>
        <v>0</v>
      </c>
    </row>
    <row r="13" spans="1:9" ht="15.75" customHeight="1">
      <c r="A13" s="14"/>
      <c r="B13" s="14"/>
      <c r="C13" s="18"/>
      <c r="D13" s="18"/>
      <c r="E13" s="18"/>
      <c r="F13" s="18"/>
      <c r="G13" s="18"/>
      <c r="H13" s="18"/>
      <c r="I13" s="21">
        <f t="shared" si="0"/>
        <v>0</v>
      </c>
    </row>
    <row r="14" spans="1:9" ht="15.75" customHeight="1">
      <c r="A14" s="32"/>
      <c r="B14" s="14"/>
      <c r="C14" s="18"/>
      <c r="D14" s="18"/>
      <c r="E14" s="18"/>
      <c r="F14" s="18"/>
      <c r="G14" s="18"/>
      <c r="H14" s="18"/>
      <c r="I14" s="21">
        <f t="shared" si="0"/>
        <v>0</v>
      </c>
    </row>
    <row r="15" spans="1:9" ht="15.75" customHeight="1">
      <c r="A15" s="32"/>
      <c r="B15" s="14"/>
      <c r="C15" s="18"/>
      <c r="D15" s="18"/>
      <c r="E15" s="18"/>
      <c r="F15" s="18"/>
      <c r="G15" s="18"/>
      <c r="H15" s="18"/>
      <c r="I15" s="21">
        <f t="shared" si="0"/>
        <v>0</v>
      </c>
    </row>
    <row r="16" spans="1:9" ht="15.75" customHeight="1">
      <c r="A16" s="32"/>
      <c r="B16" s="14"/>
      <c r="C16" s="18"/>
      <c r="D16" s="18"/>
      <c r="E16" s="18"/>
      <c r="F16" s="18"/>
      <c r="G16" s="18"/>
      <c r="H16" s="18"/>
      <c r="I16" s="21">
        <f t="shared" si="0"/>
        <v>0</v>
      </c>
    </row>
    <row r="17" spans="1:9" ht="15.75" customHeight="1">
      <c r="A17" s="32"/>
      <c r="B17" s="14"/>
      <c r="C17" s="18"/>
      <c r="D17" s="18"/>
      <c r="E17" s="18"/>
      <c r="F17" s="18"/>
      <c r="G17" s="18"/>
      <c r="H17" s="18"/>
      <c r="I17" s="21">
        <f t="shared" si="0"/>
        <v>0</v>
      </c>
    </row>
    <row r="18" spans="1:9" ht="15.75" customHeight="1">
      <c r="A18" s="32"/>
      <c r="B18" s="14"/>
      <c r="C18" s="18"/>
      <c r="D18" s="18"/>
      <c r="E18" s="18"/>
      <c r="F18" s="18"/>
      <c r="G18" s="18"/>
      <c r="H18" s="18"/>
      <c r="I18" s="21">
        <f t="shared" si="0"/>
        <v>0</v>
      </c>
    </row>
    <row r="19" spans="1:9" ht="15.75" customHeight="1">
      <c r="A19" s="32"/>
      <c r="B19" s="14"/>
      <c r="C19" s="18"/>
      <c r="D19" s="18"/>
      <c r="E19" s="18"/>
      <c r="F19" s="18"/>
      <c r="G19" s="18"/>
      <c r="H19" s="18"/>
      <c r="I19" s="21">
        <f t="shared" si="0"/>
        <v>0</v>
      </c>
    </row>
    <row r="20" spans="1:9" ht="15.75" customHeight="1">
      <c r="A20" s="32"/>
      <c r="B20" s="14"/>
      <c r="C20" s="18"/>
      <c r="D20" s="18"/>
      <c r="E20" s="18"/>
      <c r="F20" s="18"/>
      <c r="G20" s="18"/>
      <c r="H20" s="18"/>
      <c r="I20" s="21">
        <f t="shared" si="0"/>
        <v>0</v>
      </c>
    </row>
    <row r="21" spans="1:9" ht="15.75" customHeight="1">
      <c r="A21" s="32"/>
      <c r="B21" s="14"/>
      <c r="C21" s="18"/>
      <c r="D21" s="18"/>
      <c r="E21" s="18"/>
      <c r="F21" s="18"/>
      <c r="G21" s="18"/>
      <c r="H21" s="18"/>
      <c r="I21" s="21">
        <f t="shared" si="0"/>
        <v>0</v>
      </c>
    </row>
    <row r="22" spans="1:9" ht="15.75" customHeight="1">
      <c r="A22" s="32"/>
      <c r="B22" s="14"/>
      <c r="C22" s="18"/>
      <c r="D22" s="18"/>
      <c r="E22" s="18"/>
      <c r="F22" s="18"/>
      <c r="G22" s="18"/>
      <c r="H22" s="18"/>
      <c r="I22" s="21">
        <f t="shared" si="0"/>
        <v>0</v>
      </c>
    </row>
    <row r="23" spans="1:9" ht="27" customHeight="1">
      <c r="A23" s="3" t="s">
        <v>0</v>
      </c>
      <c r="B23" s="4" t="s">
        <v>42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</row>
    <row r="24" spans="1:9" ht="15.75" customHeight="1">
      <c r="A24" s="14">
        <v>501</v>
      </c>
      <c r="B24" s="14" t="s">
        <v>71</v>
      </c>
      <c r="C24" s="20">
        <v>1.99</v>
      </c>
      <c r="D24" s="24"/>
      <c r="E24" s="24"/>
      <c r="F24" s="24"/>
      <c r="G24" s="24"/>
      <c r="H24" s="24"/>
      <c r="I24" s="20">
        <f aca="true" t="shared" si="1" ref="I24:I52">MAX(C24:H24)</f>
        <v>1.99</v>
      </c>
    </row>
    <row r="25" spans="1:9" ht="15.75" customHeight="1">
      <c r="A25" s="14">
        <v>318</v>
      </c>
      <c r="B25" s="14" t="s">
        <v>55</v>
      </c>
      <c r="C25" s="17">
        <v>1.95</v>
      </c>
      <c r="D25" s="17"/>
      <c r="E25" s="17"/>
      <c r="F25" s="17"/>
      <c r="G25" s="17"/>
      <c r="H25" s="17"/>
      <c r="I25" s="20">
        <f t="shared" si="1"/>
        <v>1.95</v>
      </c>
    </row>
    <row r="26" spans="1:9" ht="15.75" customHeight="1">
      <c r="A26" s="14">
        <v>319</v>
      </c>
      <c r="B26" s="14" t="s">
        <v>81</v>
      </c>
      <c r="C26" s="17">
        <v>1.78</v>
      </c>
      <c r="D26" s="17"/>
      <c r="E26" s="17"/>
      <c r="F26" s="17"/>
      <c r="G26" s="17"/>
      <c r="H26" s="17"/>
      <c r="I26" s="20">
        <f t="shared" si="1"/>
        <v>1.78</v>
      </c>
    </row>
    <row r="27" spans="1:9" ht="15.75" customHeight="1">
      <c r="A27" s="14">
        <v>607</v>
      </c>
      <c r="B27" s="14" t="s">
        <v>83</v>
      </c>
      <c r="C27" s="25">
        <v>1.78</v>
      </c>
      <c r="D27" s="17"/>
      <c r="E27" s="17"/>
      <c r="F27" s="17"/>
      <c r="G27" s="17"/>
      <c r="H27" s="17"/>
      <c r="I27" s="20">
        <f t="shared" si="1"/>
        <v>1.78</v>
      </c>
    </row>
    <row r="28" spans="1:9" ht="15.75" customHeight="1">
      <c r="A28" s="14">
        <v>509</v>
      </c>
      <c r="B28" s="14" t="s">
        <v>82</v>
      </c>
      <c r="C28" s="17">
        <v>1.72</v>
      </c>
      <c r="D28" s="17"/>
      <c r="E28" s="17"/>
      <c r="F28" s="17"/>
      <c r="G28" s="17"/>
      <c r="H28" s="17"/>
      <c r="I28" s="20">
        <f t="shared" si="1"/>
        <v>1.72</v>
      </c>
    </row>
    <row r="29" spans="1:9" ht="15.75" customHeight="1">
      <c r="A29" s="14">
        <v>451</v>
      </c>
      <c r="B29" s="14" t="s">
        <v>74</v>
      </c>
      <c r="C29" s="17">
        <v>1.7</v>
      </c>
      <c r="D29" s="17"/>
      <c r="E29" s="17"/>
      <c r="F29" s="17"/>
      <c r="G29" s="17"/>
      <c r="H29" s="17"/>
      <c r="I29" s="20">
        <f t="shared" si="1"/>
        <v>1.7</v>
      </c>
    </row>
    <row r="30" spans="1:9" ht="15.75" customHeight="1">
      <c r="A30" s="14">
        <v>455</v>
      </c>
      <c r="B30" s="14" t="s">
        <v>58</v>
      </c>
      <c r="C30" s="17">
        <v>1.69</v>
      </c>
      <c r="D30" s="17"/>
      <c r="E30" s="17"/>
      <c r="F30" s="17"/>
      <c r="G30" s="17"/>
      <c r="H30" s="17"/>
      <c r="I30" s="20">
        <f t="shared" si="1"/>
        <v>1.69</v>
      </c>
    </row>
    <row r="31" spans="1:9" ht="15.75" customHeight="1">
      <c r="A31" s="14">
        <v>156</v>
      </c>
      <c r="B31" s="14" t="s">
        <v>77</v>
      </c>
      <c r="C31" s="17">
        <v>1.62</v>
      </c>
      <c r="D31" s="17"/>
      <c r="E31" s="17"/>
      <c r="F31" s="17"/>
      <c r="G31" s="17"/>
      <c r="H31" s="17"/>
      <c r="I31" s="20">
        <f t="shared" si="1"/>
        <v>1.62</v>
      </c>
    </row>
    <row r="32" spans="1:9" ht="15.75" customHeight="1">
      <c r="A32" s="55">
        <v>608</v>
      </c>
      <c r="B32" s="55" t="s">
        <v>75</v>
      </c>
      <c r="C32" s="17">
        <v>1.6</v>
      </c>
      <c r="D32" s="17"/>
      <c r="E32" s="17"/>
      <c r="F32" s="17"/>
      <c r="G32" s="17"/>
      <c r="H32" s="17"/>
      <c r="I32" s="20">
        <f t="shared" si="1"/>
        <v>1.6</v>
      </c>
    </row>
    <row r="33" spans="1:9" ht="15.75" customHeight="1">
      <c r="A33" s="55">
        <v>157</v>
      </c>
      <c r="B33" s="55" t="s">
        <v>57</v>
      </c>
      <c r="C33" s="17">
        <v>1.56</v>
      </c>
      <c r="D33" s="17"/>
      <c r="E33" s="17"/>
      <c r="F33" s="17"/>
      <c r="G33" s="17"/>
      <c r="H33" s="17"/>
      <c r="I33" s="20">
        <f t="shared" si="1"/>
        <v>1.56</v>
      </c>
    </row>
    <row r="34" spans="1:9" ht="15.75" customHeight="1">
      <c r="A34" s="32"/>
      <c r="B34" s="14"/>
      <c r="C34" s="17"/>
      <c r="D34" s="17"/>
      <c r="E34" s="17"/>
      <c r="F34" s="17"/>
      <c r="G34" s="17"/>
      <c r="H34" s="17"/>
      <c r="I34" s="20">
        <f t="shared" si="1"/>
        <v>0</v>
      </c>
    </row>
    <row r="35" spans="1:9" ht="15.75" customHeight="1">
      <c r="A35" s="32"/>
      <c r="B35" s="14"/>
      <c r="C35" s="17"/>
      <c r="D35" s="17"/>
      <c r="E35" s="17"/>
      <c r="F35" s="17"/>
      <c r="G35" s="17"/>
      <c r="H35" s="17"/>
      <c r="I35" s="20">
        <f t="shared" si="1"/>
        <v>0</v>
      </c>
    </row>
    <row r="36" spans="1:9" ht="15.75" customHeight="1">
      <c r="A36" s="32"/>
      <c r="B36" s="14"/>
      <c r="C36" s="17"/>
      <c r="D36" s="25"/>
      <c r="E36" s="25"/>
      <c r="F36" s="25"/>
      <c r="G36" s="25"/>
      <c r="H36" s="25"/>
      <c r="I36" s="20">
        <f t="shared" si="1"/>
        <v>0</v>
      </c>
    </row>
    <row r="37" spans="1:9" ht="15.75" customHeight="1">
      <c r="A37" s="32"/>
      <c r="B37" s="14"/>
      <c r="C37" s="17"/>
      <c r="D37" s="17"/>
      <c r="E37" s="17"/>
      <c r="F37" s="17"/>
      <c r="G37" s="17"/>
      <c r="H37" s="17"/>
      <c r="I37" s="20">
        <f t="shared" si="1"/>
        <v>0</v>
      </c>
    </row>
    <row r="38" spans="1:9" ht="15.75" customHeight="1">
      <c r="A38" s="32"/>
      <c r="B38" s="14"/>
      <c r="C38" s="17"/>
      <c r="D38" s="17"/>
      <c r="E38" s="17"/>
      <c r="F38" s="17"/>
      <c r="G38" s="17"/>
      <c r="H38" s="17"/>
      <c r="I38" s="20">
        <f t="shared" si="1"/>
        <v>0</v>
      </c>
    </row>
    <row r="39" spans="1:9" ht="15.75">
      <c r="A39" s="54"/>
      <c r="B39" s="55"/>
      <c r="C39" s="17"/>
      <c r="D39" s="17"/>
      <c r="E39" s="17"/>
      <c r="F39" s="17"/>
      <c r="G39" s="17"/>
      <c r="H39" s="17"/>
      <c r="I39" s="20">
        <f t="shared" si="1"/>
        <v>0</v>
      </c>
    </row>
    <row r="40" spans="1:9" ht="15.75">
      <c r="A40" s="32"/>
      <c r="B40" s="14"/>
      <c r="C40" s="17"/>
      <c r="D40" s="17"/>
      <c r="E40" s="17"/>
      <c r="F40" s="17"/>
      <c r="G40" s="17"/>
      <c r="H40" s="17"/>
      <c r="I40" s="20">
        <f t="shared" si="1"/>
        <v>0</v>
      </c>
    </row>
    <row r="41" spans="1:9" ht="15.75">
      <c r="A41" s="32"/>
      <c r="B41" s="14"/>
      <c r="C41" s="17"/>
      <c r="D41" s="17"/>
      <c r="E41" s="17"/>
      <c r="F41" s="17"/>
      <c r="G41" s="17"/>
      <c r="H41" s="17"/>
      <c r="I41" s="20">
        <f t="shared" si="1"/>
        <v>0</v>
      </c>
    </row>
    <row r="42" spans="1:9" ht="15.75">
      <c r="A42" s="32"/>
      <c r="B42" s="14"/>
      <c r="C42" s="17"/>
      <c r="D42" s="17"/>
      <c r="E42" s="17"/>
      <c r="F42" s="17"/>
      <c r="G42" s="17"/>
      <c r="H42" s="17"/>
      <c r="I42" s="20">
        <f t="shared" si="1"/>
        <v>0</v>
      </c>
    </row>
    <row r="43" spans="1:9" ht="15.75">
      <c r="A43" s="54"/>
      <c r="B43" s="55"/>
      <c r="C43" s="17"/>
      <c r="D43" s="17"/>
      <c r="E43" s="17"/>
      <c r="F43" s="17"/>
      <c r="G43" s="17"/>
      <c r="H43" s="17"/>
      <c r="I43" s="20">
        <f t="shared" si="1"/>
        <v>0</v>
      </c>
    </row>
    <row r="44" spans="1:9" ht="15.75">
      <c r="A44" s="32"/>
      <c r="B44" s="14"/>
      <c r="C44" s="17"/>
      <c r="D44" s="17"/>
      <c r="E44" s="17"/>
      <c r="F44" s="17"/>
      <c r="G44" s="17"/>
      <c r="H44" s="17"/>
      <c r="I44" s="20">
        <f t="shared" si="1"/>
        <v>0</v>
      </c>
    </row>
    <row r="45" spans="1:9" ht="15.75">
      <c r="A45" s="32"/>
      <c r="B45" s="14"/>
      <c r="C45" s="17"/>
      <c r="D45" s="17"/>
      <c r="E45" s="17"/>
      <c r="F45" s="17"/>
      <c r="G45" s="17"/>
      <c r="H45" s="17"/>
      <c r="I45" s="20">
        <f t="shared" si="1"/>
        <v>0</v>
      </c>
    </row>
    <row r="46" spans="1:9" ht="15.75">
      <c r="A46" s="32"/>
      <c r="B46" s="14"/>
      <c r="C46" s="17"/>
      <c r="D46" s="17"/>
      <c r="E46" s="17"/>
      <c r="F46" s="17"/>
      <c r="G46" s="17"/>
      <c r="H46" s="17"/>
      <c r="I46" s="20">
        <f t="shared" si="1"/>
        <v>0</v>
      </c>
    </row>
    <row r="47" spans="1:9" ht="15.75">
      <c r="A47" s="32"/>
      <c r="B47" s="14"/>
      <c r="C47" s="17"/>
      <c r="D47" s="17"/>
      <c r="E47" s="17"/>
      <c r="F47" s="17"/>
      <c r="G47" s="17"/>
      <c r="H47" s="17"/>
      <c r="I47" s="20">
        <f t="shared" si="1"/>
        <v>0</v>
      </c>
    </row>
    <row r="48" spans="1:9" ht="15.75">
      <c r="A48" s="32"/>
      <c r="B48" s="14"/>
      <c r="C48" s="17"/>
      <c r="D48" s="17"/>
      <c r="E48" s="17"/>
      <c r="F48" s="17"/>
      <c r="G48" s="17"/>
      <c r="H48" s="17"/>
      <c r="I48" s="20">
        <f t="shared" si="1"/>
        <v>0</v>
      </c>
    </row>
    <row r="49" spans="1:9" ht="15.75">
      <c r="A49" s="32"/>
      <c r="B49" s="14"/>
      <c r="C49" s="17"/>
      <c r="D49" s="17"/>
      <c r="E49" s="17"/>
      <c r="F49" s="17"/>
      <c r="G49" s="17"/>
      <c r="H49" s="17"/>
      <c r="I49" s="20">
        <f t="shared" si="1"/>
        <v>0</v>
      </c>
    </row>
    <row r="50" spans="1:9" ht="15.75">
      <c r="A50" s="32"/>
      <c r="B50" s="14"/>
      <c r="C50" s="17"/>
      <c r="D50" s="17"/>
      <c r="E50" s="17"/>
      <c r="F50" s="17"/>
      <c r="G50" s="17"/>
      <c r="H50" s="17"/>
      <c r="I50" s="20">
        <f t="shared" si="1"/>
        <v>0</v>
      </c>
    </row>
    <row r="51" spans="1:9" ht="15.75">
      <c r="A51" s="32"/>
      <c r="B51" s="14"/>
      <c r="C51" s="17"/>
      <c r="D51" s="17"/>
      <c r="E51" s="17"/>
      <c r="F51" s="17"/>
      <c r="G51" s="17"/>
      <c r="H51" s="17"/>
      <c r="I51" s="20">
        <f t="shared" si="1"/>
        <v>0</v>
      </c>
    </row>
    <row r="52" spans="1:9" ht="15.75">
      <c r="A52" s="32"/>
      <c r="B52" s="14"/>
      <c r="C52" s="17"/>
      <c r="D52" s="17"/>
      <c r="E52" s="17"/>
      <c r="F52" s="17"/>
      <c r="G52" s="17"/>
      <c r="H52" s="17"/>
      <c r="I52" s="20">
        <f t="shared" si="1"/>
        <v>0</v>
      </c>
    </row>
  </sheetData>
  <conditionalFormatting sqref="A1:A65536">
    <cfRule type="cellIs" priority="1" dxfId="2" operator="between" stopIfTrue="1">
      <formula>500</formula>
      <formula>599</formula>
    </cfRule>
    <cfRule type="cellIs" priority="2" dxfId="3" operator="between" stopIfTrue="1">
      <formula>600</formula>
      <formula>699</formula>
    </cfRule>
    <cfRule type="cellIs" priority="3" dxfId="1" operator="between" stopIfTrue="1">
      <formula>300</formula>
      <formula>399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4">
      <selection activeCell="A28" sqref="A28:IV33"/>
    </sheetView>
  </sheetViews>
  <sheetFormatPr defaultColWidth="9.140625" defaultRowHeight="12.75"/>
  <cols>
    <col min="1" max="1" width="6.57421875" style="8" customWidth="1"/>
    <col min="2" max="2" width="24.421875" style="6" customWidth="1"/>
    <col min="3" max="9" width="9.140625" style="7" customWidth="1"/>
    <col min="10" max="16384" width="9.140625" style="6" customWidth="1"/>
  </cols>
  <sheetData>
    <row r="1" spans="1:9" ht="31.5">
      <c r="A1" s="3" t="s">
        <v>0</v>
      </c>
      <c r="B1" s="4" t="s">
        <v>43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7.25" customHeight="1">
      <c r="A2" s="14">
        <v>501</v>
      </c>
      <c r="B2" s="14" t="s">
        <v>71</v>
      </c>
      <c r="C2" s="59">
        <v>6.16</v>
      </c>
      <c r="D2" s="17"/>
      <c r="E2" s="17"/>
      <c r="F2" s="17"/>
      <c r="G2" s="17"/>
      <c r="H2" s="17"/>
      <c r="I2" s="20">
        <f aca="true" t="shared" si="0" ref="I2:I14">MAX(C2:H2)</f>
        <v>6.16</v>
      </c>
    </row>
    <row r="3" spans="1:9" ht="17.25" customHeight="1">
      <c r="A3" s="14">
        <v>324</v>
      </c>
      <c r="B3" s="14" t="s">
        <v>69</v>
      </c>
      <c r="C3" s="17">
        <v>5.89</v>
      </c>
      <c r="D3" s="17"/>
      <c r="E3" s="17"/>
      <c r="F3" s="17"/>
      <c r="G3" s="17"/>
      <c r="H3" s="17"/>
      <c r="I3" s="20">
        <f t="shared" si="0"/>
        <v>5.89</v>
      </c>
    </row>
    <row r="4" spans="1:9" ht="17.25" customHeight="1">
      <c r="A4" s="14">
        <v>322</v>
      </c>
      <c r="B4" s="14" t="s">
        <v>62</v>
      </c>
      <c r="C4" s="17">
        <v>4.86</v>
      </c>
      <c r="D4" s="17"/>
      <c r="E4" s="17"/>
      <c r="F4" s="17"/>
      <c r="G4" s="17"/>
      <c r="H4" s="17"/>
      <c r="I4" s="20">
        <f t="shared" si="0"/>
        <v>4.86</v>
      </c>
    </row>
    <row r="5" spans="1:9" ht="17.25" customHeight="1">
      <c r="A5" s="14">
        <v>601</v>
      </c>
      <c r="B5" s="14" t="s">
        <v>56</v>
      </c>
      <c r="C5" s="25">
        <v>4.54</v>
      </c>
      <c r="D5" s="17"/>
      <c r="E5" s="17"/>
      <c r="F5" s="17"/>
      <c r="G5" s="17"/>
      <c r="H5" s="17"/>
      <c r="I5" s="20">
        <f t="shared" si="0"/>
        <v>4.54</v>
      </c>
    </row>
    <row r="6" spans="1:9" ht="17.25" customHeight="1">
      <c r="A6" s="14">
        <v>609</v>
      </c>
      <c r="B6" s="14" t="s">
        <v>72</v>
      </c>
      <c r="C6" s="25">
        <v>4.47</v>
      </c>
      <c r="D6" s="17"/>
      <c r="E6" s="17"/>
      <c r="F6" s="17"/>
      <c r="G6" s="17"/>
      <c r="H6" s="17"/>
      <c r="I6" s="20">
        <f t="shared" si="0"/>
        <v>4.47</v>
      </c>
    </row>
    <row r="7" spans="1:9" ht="17.25" customHeight="1">
      <c r="A7" s="14">
        <v>508</v>
      </c>
      <c r="B7" s="14" t="s">
        <v>70</v>
      </c>
      <c r="C7" s="17">
        <v>3.65</v>
      </c>
      <c r="D7" s="17"/>
      <c r="E7" s="17"/>
      <c r="F7" s="17"/>
      <c r="G7" s="17"/>
      <c r="H7" s="17"/>
      <c r="I7" s="20">
        <f t="shared" si="0"/>
        <v>3.65</v>
      </c>
    </row>
    <row r="8" spans="1:9" ht="17.25" customHeight="1">
      <c r="A8" s="14"/>
      <c r="B8" s="14"/>
      <c r="C8" s="17"/>
      <c r="D8" s="17"/>
      <c r="E8" s="17"/>
      <c r="F8" s="17"/>
      <c r="G8" s="17"/>
      <c r="H8" s="17"/>
      <c r="I8" s="20">
        <f t="shared" si="0"/>
        <v>0</v>
      </c>
    </row>
    <row r="9" spans="1:9" ht="17.25" customHeight="1">
      <c r="A9" s="14"/>
      <c r="B9" s="14"/>
      <c r="C9" s="17"/>
      <c r="D9" s="17"/>
      <c r="E9" s="17"/>
      <c r="F9" s="17"/>
      <c r="G9" s="17"/>
      <c r="H9" s="17"/>
      <c r="I9" s="20">
        <f t="shared" si="0"/>
        <v>0</v>
      </c>
    </row>
    <row r="10" spans="1:9" ht="17.25" customHeight="1">
      <c r="A10" s="14"/>
      <c r="B10" s="14"/>
      <c r="C10" s="31"/>
      <c r="D10" s="17"/>
      <c r="E10" s="17"/>
      <c r="F10" s="17"/>
      <c r="G10" s="17"/>
      <c r="H10" s="17"/>
      <c r="I10" s="20">
        <f t="shared" si="0"/>
        <v>0</v>
      </c>
    </row>
    <row r="11" spans="1:9" ht="17.25" customHeight="1">
      <c r="A11" s="14"/>
      <c r="B11" s="14"/>
      <c r="C11" s="17"/>
      <c r="D11" s="17"/>
      <c r="E11" s="17"/>
      <c r="F11" s="17"/>
      <c r="G11" s="17"/>
      <c r="H11" s="17"/>
      <c r="I11" s="20">
        <f t="shared" si="0"/>
        <v>0</v>
      </c>
    </row>
    <row r="12" spans="1:9" ht="17.25" customHeight="1">
      <c r="A12" s="14"/>
      <c r="B12" s="14"/>
      <c r="C12" s="17"/>
      <c r="D12" s="17"/>
      <c r="E12" s="17"/>
      <c r="F12" s="17"/>
      <c r="G12" s="17"/>
      <c r="H12" s="17"/>
      <c r="I12" s="20">
        <f t="shared" si="0"/>
        <v>0</v>
      </c>
    </row>
    <row r="13" spans="1:9" ht="17.25" customHeight="1">
      <c r="A13" s="14"/>
      <c r="B13" s="14"/>
      <c r="C13" s="17"/>
      <c r="D13" s="17"/>
      <c r="E13" s="17"/>
      <c r="F13" s="17"/>
      <c r="G13" s="17"/>
      <c r="H13" s="17"/>
      <c r="I13" s="20">
        <f t="shared" si="0"/>
        <v>0</v>
      </c>
    </row>
    <row r="14" spans="1:9" ht="17.25" customHeight="1">
      <c r="A14" s="14"/>
      <c r="B14" s="14"/>
      <c r="C14" s="17"/>
      <c r="D14" s="17"/>
      <c r="E14" s="17"/>
      <c r="F14" s="17"/>
      <c r="G14" s="17"/>
      <c r="H14" s="17"/>
      <c r="I14" s="20">
        <f t="shared" si="0"/>
        <v>0</v>
      </c>
    </row>
    <row r="15" spans="1:9" ht="30.75" customHeight="1">
      <c r="A15" s="3" t="s">
        <v>0</v>
      </c>
      <c r="B15" s="4" t="s">
        <v>44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</row>
    <row r="16" spans="1:9" ht="15">
      <c r="A16" s="14">
        <v>502</v>
      </c>
      <c r="B16" s="14" t="s">
        <v>54</v>
      </c>
      <c r="C16" s="21">
        <v>50</v>
      </c>
      <c r="D16" s="26"/>
      <c r="E16" s="26"/>
      <c r="F16" s="26"/>
      <c r="G16" s="26"/>
      <c r="H16" s="26"/>
      <c r="I16" s="21">
        <f aca="true" t="shared" si="1" ref="I16:I32">MAX(C16:H16)</f>
        <v>50</v>
      </c>
    </row>
    <row r="17" spans="1:9" ht="15">
      <c r="A17" s="14">
        <v>607</v>
      </c>
      <c r="B17" s="14" t="s">
        <v>76</v>
      </c>
      <c r="C17" s="18">
        <v>46</v>
      </c>
      <c r="D17" s="18"/>
      <c r="E17" s="18"/>
      <c r="F17" s="18"/>
      <c r="G17" s="18"/>
      <c r="H17" s="18"/>
      <c r="I17" s="21">
        <f t="shared" si="1"/>
        <v>46</v>
      </c>
    </row>
    <row r="18" spans="1:9" ht="15">
      <c r="A18" s="14">
        <v>504</v>
      </c>
      <c r="B18" s="14" t="s">
        <v>66</v>
      </c>
      <c r="C18" s="27">
        <v>44</v>
      </c>
      <c r="D18" s="18"/>
      <c r="E18" s="18"/>
      <c r="F18" s="18"/>
      <c r="G18" s="18"/>
      <c r="H18" s="18"/>
      <c r="I18" s="21">
        <f t="shared" si="1"/>
        <v>44</v>
      </c>
    </row>
    <row r="19" spans="1:9" ht="15">
      <c r="A19" s="14">
        <v>608</v>
      </c>
      <c r="B19" s="14" t="s">
        <v>75</v>
      </c>
      <c r="C19" s="18">
        <v>43</v>
      </c>
      <c r="D19" s="27"/>
      <c r="E19" s="27"/>
      <c r="F19" s="27"/>
      <c r="G19" s="27"/>
      <c r="H19" s="27"/>
      <c r="I19" s="21">
        <f t="shared" si="1"/>
        <v>43</v>
      </c>
    </row>
    <row r="20" spans="1:9" ht="15">
      <c r="A20" s="14">
        <v>451</v>
      </c>
      <c r="B20" s="14" t="s">
        <v>74</v>
      </c>
      <c r="C20" s="18">
        <v>41</v>
      </c>
      <c r="D20" s="18"/>
      <c r="E20" s="18"/>
      <c r="F20" s="18"/>
      <c r="G20" s="18"/>
      <c r="H20" s="18"/>
      <c r="I20" s="21">
        <f t="shared" si="1"/>
        <v>41</v>
      </c>
    </row>
    <row r="21" spans="1:9" ht="15">
      <c r="A21" s="14">
        <v>457</v>
      </c>
      <c r="B21" s="14" t="s">
        <v>63</v>
      </c>
      <c r="C21" s="18">
        <v>41</v>
      </c>
      <c r="D21" s="18"/>
      <c r="E21" s="18"/>
      <c r="F21" s="18"/>
      <c r="G21" s="18"/>
      <c r="H21" s="18"/>
      <c r="I21" s="21">
        <f t="shared" si="1"/>
        <v>41</v>
      </c>
    </row>
    <row r="22" spans="1:9" ht="15">
      <c r="A22" s="14">
        <v>321</v>
      </c>
      <c r="B22" s="14" t="s">
        <v>61</v>
      </c>
      <c r="C22" s="18">
        <v>40</v>
      </c>
      <c r="D22" s="18"/>
      <c r="E22" s="18"/>
      <c r="F22" s="18"/>
      <c r="G22" s="18"/>
      <c r="H22" s="18"/>
      <c r="I22" s="21">
        <f t="shared" si="1"/>
        <v>40</v>
      </c>
    </row>
    <row r="23" spans="1:9" ht="15">
      <c r="A23" s="14">
        <v>157</v>
      </c>
      <c r="B23" s="14" t="s">
        <v>57</v>
      </c>
      <c r="C23" s="18">
        <v>37</v>
      </c>
      <c r="D23" s="18"/>
      <c r="E23" s="18"/>
      <c r="F23" s="18"/>
      <c r="G23" s="18"/>
      <c r="H23" s="18"/>
      <c r="I23" s="21">
        <f t="shared" si="1"/>
        <v>37</v>
      </c>
    </row>
    <row r="24" spans="1:9" ht="15">
      <c r="A24" s="14">
        <v>328</v>
      </c>
      <c r="B24" s="14" t="s">
        <v>73</v>
      </c>
      <c r="C24" s="18">
        <v>37</v>
      </c>
      <c r="D24" s="18"/>
      <c r="E24" s="18"/>
      <c r="F24" s="18"/>
      <c r="G24" s="18"/>
      <c r="H24" s="18"/>
      <c r="I24" s="21">
        <f t="shared" si="1"/>
        <v>37</v>
      </c>
    </row>
    <row r="25" spans="1:9" ht="15">
      <c r="A25" s="14"/>
      <c r="B25" s="14"/>
      <c r="C25" s="18"/>
      <c r="D25" s="18"/>
      <c r="E25" s="18"/>
      <c r="F25" s="18"/>
      <c r="G25" s="18"/>
      <c r="H25" s="18"/>
      <c r="I25" s="21">
        <f t="shared" si="1"/>
        <v>0</v>
      </c>
    </row>
    <row r="26" spans="1:9" ht="15">
      <c r="A26" s="14"/>
      <c r="B26" s="14"/>
      <c r="C26" s="18"/>
      <c r="D26" s="18"/>
      <c r="E26" s="18"/>
      <c r="F26" s="18"/>
      <c r="G26" s="18"/>
      <c r="H26" s="18"/>
      <c r="I26" s="21">
        <f t="shared" si="1"/>
        <v>0</v>
      </c>
    </row>
    <row r="27" spans="1:9" ht="15">
      <c r="A27" s="14"/>
      <c r="B27" s="14"/>
      <c r="C27" s="18"/>
      <c r="D27" s="18"/>
      <c r="E27" s="18"/>
      <c r="F27" s="18"/>
      <c r="G27" s="18"/>
      <c r="H27" s="18"/>
      <c r="I27" s="21">
        <f t="shared" si="1"/>
        <v>0</v>
      </c>
    </row>
    <row r="28" spans="1:9" ht="15">
      <c r="A28" s="14"/>
      <c r="B28" s="14"/>
      <c r="C28" s="18"/>
      <c r="D28" s="18"/>
      <c r="E28" s="18"/>
      <c r="F28" s="18"/>
      <c r="G28" s="18"/>
      <c r="H28" s="18"/>
      <c r="I28" s="21">
        <f t="shared" si="1"/>
        <v>0</v>
      </c>
    </row>
    <row r="29" spans="1:9" ht="15">
      <c r="A29" s="14"/>
      <c r="B29" s="14"/>
      <c r="C29" s="18"/>
      <c r="D29" s="18"/>
      <c r="E29" s="18"/>
      <c r="F29" s="18"/>
      <c r="G29" s="18"/>
      <c r="H29" s="18"/>
      <c r="I29" s="21">
        <f t="shared" si="1"/>
        <v>0</v>
      </c>
    </row>
    <row r="30" spans="1:9" ht="15">
      <c r="A30" s="14"/>
      <c r="B30" s="14"/>
      <c r="C30" s="18"/>
      <c r="D30" s="18"/>
      <c r="E30" s="18"/>
      <c r="F30" s="18"/>
      <c r="G30" s="18"/>
      <c r="H30" s="18"/>
      <c r="I30" s="21">
        <f t="shared" si="1"/>
        <v>0</v>
      </c>
    </row>
    <row r="31" spans="1:9" ht="15">
      <c r="A31" s="14"/>
      <c r="B31" s="14"/>
      <c r="C31" s="18"/>
      <c r="D31" s="18"/>
      <c r="E31" s="18"/>
      <c r="F31" s="18"/>
      <c r="G31" s="18"/>
      <c r="H31" s="18"/>
      <c r="I31" s="21">
        <f t="shared" si="1"/>
        <v>0</v>
      </c>
    </row>
    <row r="32" spans="1:9" ht="15">
      <c r="A32" s="14"/>
      <c r="B32" s="14"/>
      <c r="C32" s="18"/>
      <c r="D32" s="18"/>
      <c r="E32" s="18"/>
      <c r="F32" s="18"/>
      <c r="G32" s="18"/>
      <c r="H32" s="18"/>
      <c r="I32" s="21">
        <f t="shared" si="1"/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90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E12" sqref="E12"/>
    </sheetView>
  </sheetViews>
  <sheetFormatPr defaultColWidth="9.140625" defaultRowHeight="12.75"/>
  <cols>
    <col min="1" max="1" width="9.140625" style="8" customWidth="1"/>
    <col min="2" max="2" width="24.140625" style="6" customWidth="1"/>
    <col min="3" max="9" width="9.140625" style="7" customWidth="1"/>
    <col min="10" max="16384" width="9.140625" style="6" customWidth="1"/>
  </cols>
  <sheetData>
    <row r="1" spans="1:9" ht="31.5">
      <c r="A1" s="3" t="s">
        <v>0</v>
      </c>
      <c r="B1" s="4" t="s">
        <v>45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s="16" customFormat="1" ht="16.5" customHeight="1">
      <c r="A2" s="14">
        <v>605</v>
      </c>
      <c r="B2" s="14" t="s">
        <v>68</v>
      </c>
      <c r="C2" s="20">
        <v>6</v>
      </c>
      <c r="D2" s="29"/>
      <c r="E2" s="29"/>
      <c r="F2" s="29"/>
      <c r="G2" s="29"/>
      <c r="H2" s="29"/>
      <c r="I2" s="20">
        <f aca="true" t="shared" si="0" ref="I2:I17">MAX(C2:H2)</f>
        <v>6</v>
      </c>
    </row>
    <row r="3" spans="1:9" ht="16.5" customHeight="1">
      <c r="A3" s="14">
        <v>322</v>
      </c>
      <c r="B3" s="14" t="s">
        <v>62</v>
      </c>
      <c r="C3" s="25">
        <v>5.75</v>
      </c>
      <c r="D3" s="17"/>
      <c r="E3" s="17"/>
      <c r="F3" s="17"/>
      <c r="G3" s="17"/>
      <c r="H3" s="17"/>
      <c r="I3" s="20">
        <f t="shared" si="0"/>
        <v>5.75</v>
      </c>
    </row>
    <row r="4" spans="1:9" ht="16.5" customHeight="1">
      <c r="A4" s="14">
        <v>321</v>
      </c>
      <c r="B4" s="14" t="s">
        <v>61</v>
      </c>
      <c r="C4" s="17">
        <v>5.25</v>
      </c>
      <c r="D4" s="17"/>
      <c r="E4" s="17"/>
      <c r="F4" s="17"/>
      <c r="G4" s="17"/>
      <c r="H4" s="17"/>
      <c r="I4" s="20">
        <f t="shared" si="0"/>
        <v>5.25</v>
      </c>
    </row>
    <row r="5" spans="1:9" ht="16.5" customHeight="1">
      <c r="A5" s="14">
        <v>604</v>
      </c>
      <c r="B5" s="14" t="s">
        <v>67</v>
      </c>
      <c r="C5" s="17">
        <v>5.25</v>
      </c>
      <c r="D5" s="17"/>
      <c r="E5" s="17"/>
      <c r="F5" s="17"/>
      <c r="G5" s="17"/>
      <c r="H5" s="17"/>
      <c r="I5" s="20">
        <f t="shared" si="0"/>
        <v>5.25</v>
      </c>
    </row>
    <row r="6" spans="1:9" ht="16.5" customHeight="1">
      <c r="A6" s="14">
        <v>156</v>
      </c>
      <c r="B6" s="14" t="s">
        <v>59</v>
      </c>
      <c r="C6" s="17">
        <v>5</v>
      </c>
      <c r="D6" s="17"/>
      <c r="E6" s="17"/>
      <c r="F6" s="17"/>
      <c r="G6" s="17"/>
      <c r="H6" s="17"/>
      <c r="I6" s="20">
        <f t="shared" si="0"/>
        <v>5</v>
      </c>
    </row>
    <row r="7" spans="1:9" ht="16.5" customHeight="1">
      <c r="A7" s="14">
        <v>457</v>
      </c>
      <c r="B7" s="14" t="s">
        <v>63</v>
      </c>
      <c r="C7" s="17">
        <v>5</v>
      </c>
      <c r="D7" s="17"/>
      <c r="E7" s="17"/>
      <c r="F7" s="17"/>
      <c r="G7" s="17"/>
      <c r="H7" s="17"/>
      <c r="I7" s="20">
        <f t="shared" si="0"/>
        <v>5</v>
      </c>
    </row>
    <row r="8" spans="1:9" ht="16.5" customHeight="1">
      <c r="A8" s="14">
        <v>504</v>
      </c>
      <c r="B8" s="14" t="s">
        <v>66</v>
      </c>
      <c r="C8" s="17">
        <v>5</v>
      </c>
      <c r="D8" s="17"/>
      <c r="E8" s="17"/>
      <c r="F8" s="17"/>
      <c r="G8" s="17"/>
      <c r="H8" s="17"/>
      <c r="I8" s="20">
        <f t="shared" si="0"/>
        <v>5</v>
      </c>
    </row>
    <row r="9" spans="1:9" ht="16.5" customHeight="1">
      <c r="A9" s="14">
        <v>153</v>
      </c>
      <c r="B9" s="14" t="s">
        <v>60</v>
      </c>
      <c r="C9" s="17">
        <v>4.75</v>
      </c>
      <c r="D9" s="17"/>
      <c r="E9" s="17"/>
      <c r="F9" s="17"/>
      <c r="G9" s="17"/>
      <c r="H9" s="17"/>
      <c r="I9" s="20">
        <f t="shared" si="0"/>
        <v>4.75</v>
      </c>
    </row>
    <row r="10" spans="1:9" ht="16.5" customHeight="1">
      <c r="A10" s="14">
        <v>452</v>
      </c>
      <c r="B10" s="14" t="s">
        <v>64</v>
      </c>
      <c r="C10" s="17">
        <v>4.25</v>
      </c>
      <c r="D10" s="17"/>
      <c r="E10" s="17"/>
      <c r="F10" s="17"/>
      <c r="G10" s="17"/>
      <c r="H10" s="17"/>
      <c r="I10" s="20">
        <f t="shared" si="0"/>
        <v>4.25</v>
      </c>
    </row>
    <row r="11" spans="1:9" ht="16.5" customHeight="1">
      <c r="A11" s="14">
        <v>505</v>
      </c>
      <c r="B11" s="14" t="s">
        <v>65</v>
      </c>
      <c r="C11" s="17">
        <v>4.25</v>
      </c>
      <c r="D11" s="17"/>
      <c r="E11" s="17"/>
      <c r="F11" s="17"/>
      <c r="G11" s="17"/>
      <c r="H11" s="17"/>
      <c r="I11" s="20">
        <f t="shared" si="0"/>
        <v>4.25</v>
      </c>
    </row>
    <row r="12" spans="1:9" ht="16.5" customHeight="1">
      <c r="A12" s="14"/>
      <c r="B12" s="14"/>
      <c r="C12" s="17"/>
      <c r="D12" s="17"/>
      <c r="E12" s="17"/>
      <c r="F12" s="17"/>
      <c r="G12" s="17"/>
      <c r="H12" s="17"/>
      <c r="I12" s="20">
        <f t="shared" si="0"/>
        <v>0</v>
      </c>
    </row>
    <row r="13" spans="1:9" ht="16.5" customHeight="1">
      <c r="A13" s="14"/>
      <c r="B13" s="14"/>
      <c r="C13" s="17"/>
      <c r="D13" s="17"/>
      <c r="E13" s="17"/>
      <c r="F13" s="17"/>
      <c r="G13" s="17"/>
      <c r="H13" s="17"/>
      <c r="I13" s="20">
        <f t="shared" si="0"/>
        <v>0</v>
      </c>
    </row>
    <row r="14" spans="1:9" ht="16.5" customHeight="1">
      <c r="A14" s="14"/>
      <c r="B14" s="14"/>
      <c r="C14" s="17"/>
      <c r="D14" s="17"/>
      <c r="E14" s="17"/>
      <c r="F14" s="17"/>
      <c r="G14" s="17"/>
      <c r="H14" s="17"/>
      <c r="I14" s="20">
        <f t="shared" si="0"/>
        <v>0</v>
      </c>
    </row>
    <row r="15" spans="1:9" ht="16.5" customHeight="1">
      <c r="A15" s="14"/>
      <c r="B15" s="14"/>
      <c r="C15" s="17"/>
      <c r="D15" s="17"/>
      <c r="E15" s="17"/>
      <c r="F15" s="17"/>
      <c r="G15" s="17"/>
      <c r="H15" s="17"/>
      <c r="I15" s="20">
        <f t="shared" si="0"/>
        <v>0</v>
      </c>
    </row>
    <row r="16" spans="1:9" ht="16.5" customHeight="1">
      <c r="A16" s="14"/>
      <c r="B16" s="14"/>
      <c r="C16" s="17"/>
      <c r="D16" s="17"/>
      <c r="E16" s="17"/>
      <c r="F16" s="17"/>
      <c r="G16" s="17"/>
      <c r="H16" s="17"/>
      <c r="I16" s="20">
        <f t="shared" si="0"/>
        <v>0</v>
      </c>
    </row>
    <row r="17" spans="1:9" ht="16.5" customHeight="1">
      <c r="A17" s="14"/>
      <c r="B17" s="14"/>
      <c r="C17" s="17"/>
      <c r="D17" s="17"/>
      <c r="E17" s="17"/>
      <c r="F17" s="17"/>
      <c r="G17" s="17"/>
      <c r="H17" s="17"/>
      <c r="I17" s="20">
        <f t="shared" si="0"/>
        <v>0</v>
      </c>
    </row>
    <row r="18" spans="1:9" ht="31.5" customHeight="1">
      <c r="A18" s="3" t="s">
        <v>0</v>
      </c>
      <c r="B18" s="4" t="s">
        <v>46</v>
      </c>
      <c r="C18" s="11" t="s">
        <v>1</v>
      </c>
      <c r="D18" s="11" t="s">
        <v>2</v>
      </c>
      <c r="E18" s="11" t="s">
        <v>3</v>
      </c>
      <c r="F18" s="11" t="s">
        <v>4</v>
      </c>
      <c r="G18" s="11" t="s">
        <v>5</v>
      </c>
      <c r="H18" s="11" t="s">
        <v>6</v>
      </c>
      <c r="I18" s="11" t="s">
        <v>7</v>
      </c>
    </row>
    <row r="19" spans="1:9" ht="16.5" customHeight="1">
      <c r="A19" s="14">
        <v>502</v>
      </c>
      <c r="B19" s="14" t="s">
        <v>54</v>
      </c>
      <c r="C19" s="58">
        <v>13.3</v>
      </c>
      <c r="D19" s="15"/>
      <c r="E19" s="15"/>
      <c r="F19" s="15"/>
      <c r="G19" s="15"/>
      <c r="H19" s="15"/>
      <c r="I19" s="22">
        <f aca="true" t="shared" si="1" ref="I19:I27">MIN(C19:H19)</f>
        <v>13.3</v>
      </c>
    </row>
    <row r="20" spans="1:9" ht="16.5" customHeight="1">
      <c r="A20" s="14">
        <v>318</v>
      </c>
      <c r="B20" s="14" t="s">
        <v>55</v>
      </c>
      <c r="C20" s="28">
        <v>13.4</v>
      </c>
      <c r="D20" s="15"/>
      <c r="E20" s="15"/>
      <c r="F20" s="15"/>
      <c r="G20" s="15"/>
      <c r="H20" s="15"/>
      <c r="I20" s="22">
        <f t="shared" si="1"/>
        <v>13.4</v>
      </c>
    </row>
    <row r="21" spans="1:9" ht="16.5" customHeight="1">
      <c r="A21" s="14">
        <v>601</v>
      </c>
      <c r="B21" s="14" t="s">
        <v>56</v>
      </c>
      <c r="C21" s="28">
        <v>13.6</v>
      </c>
      <c r="D21" s="15"/>
      <c r="E21" s="15"/>
      <c r="F21" s="15"/>
      <c r="G21" s="15"/>
      <c r="H21" s="15"/>
      <c r="I21" s="22">
        <f t="shared" si="1"/>
        <v>13.6</v>
      </c>
    </row>
    <row r="22" spans="1:9" ht="16.5" customHeight="1">
      <c r="A22" s="14">
        <v>157</v>
      </c>
      <c r="B22" s="14" t="s">
        <v>57</v>
      </c>
      <c r="C22" s="28">
        <v>13.7</v>
      </c>
      <c r="D22" s="15"/>
      <c r="E22" s="15"/>
      <c r="F22" s="15"/>
      <c r="G22" s="15"/>
      <c r="H22" s="15"/>
      <c r="I22" s="22">
        <f t="shared" si="1"/>
        <v>13.7</v>
      </c>
    </row>
    <row r="23" spans="1:9" ht="16.5" customHeight="1">
      <c r="A23" s="14">
        <v>455</v>
      </c>
      <c r="B23" s="14" t="s">
        <v>58</v>
      </c>
      <c r="C23" s="15">
        <v>13.8</v>
      </c>
      <c r="D23" s="15"/>
      <c r="E23" s="15"/>
      <c r="F23" s="15"/>
      <c r="G23" s="15"/>
      <c r="H23" s="15"/>
      <c r="I23" s="22">
        <f t="shared" si="1"/>
        <v>13.8</v>
      </c>
    </row>
    <row r="24" spans="1:9" ht="15">
      <c r="A24" s="14"/>
      <c r="B24" s="14"/>
      <c r="C24" s="15"/>
      <c r="D24" s="15"/>
      <c r="E24" s="15"/>
      <c r="F24" s="15"/>
      <c r="G24" s="15"/>
      <c r="H24" s="15"/>
      <c r="I24" s="22">
        <f t="shared" si="1"/>
        <v>0</v>
      </c>
    </row>
    <row r="25" spans="1:9" ht="15">
      <c r="A25" s="14"/>
      <c r="B25" s="14"/>
      <c r="C25" s="28"/>
      <c r="D25" s="15"/>
      <c r="E25" s="15"/>
      <c r="F25" s="15"/>
      <c r="G25" s="15"/>
      <c r="H25" s="15"/>
      <c r="I25" s="22">
        <f t="shared" si="1"/>
        <v>0</v>
      </c>
    </row>
    <row r="26" spans="1:9" ht="15">
      <c r="A26" s="14"/>
      <c r="B26" s="14"/>
      <c r="C26" s="28"/>
      <c r="D26" s="15"/>
      <c r="E26" s="15"/>
      <c r="F26" s="15"/>
      <c r="G26" s="15"/>
      <c r="H26" s="15"/>
      <c r="I26" s="22">
        <f t="shared" si="1"/>
        <v>0</v>
      </c>
    </row>
    <row r="27" spans="1:9" ht="15">
      <c r="A27" s="14"/>
      <c r="B27" s="14"/>
      <c r="C27" s="15"/>
      <c r="D27" s="15"/>
      <c r="E27" s="15"/>
      <c r="F27" s="15"/>
      <c r="G27" s="15"/>
      <c r="H27" s="15"/>
      <c r="I27" s="22">
        <f t="shared" si="1"/>
        <v>0</v>
      </c>
    </row>
    <row r="28" spans="1:9" ht="15">
      <c r="A28" s="14"/>
      <c r="B28" s="14"/>
      <c r="C28" s="28"/>
      <c r="D28" s="15"/>
      <c r="E28" s="15"/>
      <c r="F28" s="15"/>
      <c r="G28" s="15"/>
      <c r="H28" s="15"/>
      <c r="I28" s="22">
        <f>MIN(C28:H28)</f>
        <v>0</v>
      </c>
    </row>
    <row r="29" spans="1:9" ht="15">
      <c r="A29" s="14"/>
      <c r="B29" s="14"/>
      <c r="C29" s="15"/>
      <c r="D29" s="15"/>
      <c r="E29" s="15"/>
      <c r="F29" s="15"/>
      <c r="G29" s="15"/>
      <c r="H29" s="15"/>
      <c r="I29" s="22">
        <f>MIN(C29:H29)</f>
        <v>0</v>
      </c>
    </row>
    <row r="30" spans="1:9" ht="15">
      <c r="A30" s="14"/>
      <c r="B30" s="14"/>
      <c r="C30" s="28"/>
      <c r="D30" s="15"/>
      <c r="E30" s="15"/>
      <c r="F30" s="15"/>
      <c r="G30" s="15"/>
      <c r="H30" s="15"/>
      <c r="I30" s="22">
        <f>MIN(C30:H30)</f>
        <v>0</v>
      </c>
    </row>
    <row r="31" spans="1:9" ht="15">
      <c r="A31" s="14"/>
      <c r="B31" s="14"/>
      <c r="C31" s="13"/>
      <c r="D31" s="12"/>
      <c r="E31" s="12"/>
      <c r="F31" s="12"/>
      <c r="G31" s="12"/>
      <c r="H31" s="12"/>
      <c r="I31" s="22">
        <f>MIN(C31:H31)</f>
        <v>0</v>
      </c>
    </row>
    <row r="32" spans="1:9" ht="15">
      <c r="A32" s="14"/>
      <c r="B32" s="14"/>
      <c r="C32" s="13"/>
      <c r="D32" s="12"/>
      <c r="E32" s="12"/>
      <c r="F32" s="12"/>
      <c r="G32" s="12"/>
      <c r="H32" s="12"/>
      <c r="I32" s="22">
        <f>MIN(C32:H32)</f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E46" sqref="E46"/>
    </sheetView>
  </sheetViews>
  <sheetFormatPr defaultColWidth="9.140625" defaultRowHeight="12.75"/>
  <cols>
    <col min="1" max="1" width="8.57421875" style="8" customWidth="1"/>
    <col min="2" max="2" width="23.421875" style="6" customWidth="1"/>
    <col min="3" max="3" width="8.140625" style="10" customWidth="1"/>
    <col min="4" max="4" width="8.28125" style="10" customWidth="1"/>
    <col min="5" max="5" width="8.00390625" style="10" customWidth="1"/>
    <col min="6" max="6" width="8.140625" style="10" customWidth="1"/>
    <col min="7" max="7" width="8.28125" style="10" customWidth="1"/>
    <col min="8" max="9" width="9.140625" style="10" customWidth="1"/>
    <col min="10" max="16384" width="9.140625" style="6" customWidth="1"/>
  </cols>
  <sheetData>
    <row r="1" spans="1:9" ht="31.5">
      <c r="A1" s="3" t="s">
        <v>0</v>
      </c>
      <c r="B1" s="4" t="s">
        <v>101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s="16" customFormat="1" ht="15.75" customHeight="1">
      <c r="A2" s="14">
        <v>625</v>
      </c>
      <c r="B2" s="14" t="s">
        <v>95</v>
      </c>
      <c r="C2" s="21">
        <v>71</v>
      </c>
      <c r="D2" s="26"/>
      <c r="E2" s="26"/>
      <c r="F2" s="26"/>
      <c r="G2" s="26"/>
      <c r="H2" s="26"/>
      <c r="I2" s="21">
        <f aca="true" t="shared" si="0" ref="I2:I16">MAX(C2:H2)</f>
        <v>71</v>
      </c>
    </row>
    <row r="3" spans="1:9" ht="15.75" customHeight="1">
      <c r="A3" s="14">
        <v>312</v>
      </c>
      <c r="B3" s="14" t="s">
        <v>102</v>
      </c>
      <c r="C3" s="18">
        <v>70</v>
      </c>
      <c r="D3" s="18"/>
      <c r="E3" s="18"/>
      <c r="F3" s="18"/>
      <c r="G3" s="18"/>
      <c r="H3" s="18"/>
      <c r="I3" s="21">
        <f t="shared" si="0"/>
        <v>70</v>
      </c>
    </row>
    <row r="4" spans="1:9" ht="15.75" customHeight="1">
      <c r="A4" s="14">
        <v>205</v>
      </c>
      <c r="B4" s="14" t="s">
        <v>103</v>
      </c>
      <c r="C4" s="18">
        <v>68</v>
      </c>
      <c r="D4" s="18"/>
      <c r="E4" s="18"/>
      <c r="F4" s="18"/>
      <c r="G4" s="18"/>
      <c r="H4" s="18"/>
      <c r="I4" s="21">
        <f t="shared" si="0"/>
        <v>68</v>
      </c>
    </row>
    <row r="5" spans="1:9" ht="15.75" customHeight="1">
      <c r="A5" s="14">
        <v>530</v>
      </c>
      <c r="B5" s="14" t="s">
        <v>104</v>
      </c>
      <c r="C5" s="18">
        <v>63</v>
      </c>
      <c r="D5" s="18"/>
      <c r="E5" s="18"/>
      <c r="F5" s="18"/>
      <c r="G5" s="18"/>
      <c r="H5" s="18"/>
      <c r="I5" s="21">
        <f t="shared" si="0"/>
        <v>63</v>
      </c>
    </row>
    <row r="6" spans="1:9" ht="15.75" customHeight="1">
      <c r="A6" s="14">
        <v>532</v>
      </c>
      <c r="B6" s="14" t="s">
        <v>99</v>
      </c>
      <c r="C6" s="18">
        <v>61</v>
      </c>
      <c r="D6" s="27"/>
      <c r="E6" s="27"/>
      <c r="F6" s="27"/>
      <c r="G6" s="27"/>
      <c r="H6" s="27"/>
      <c r="I6" s="21">
        <f t="shared" si="0"/>
        <v>61</v>
      </c>
    </row>
    <row r="7" spans="1:9" ht="15.75" customHeight="1">
      <c r="A7" s="14">
        <v>329</v>
      </c>
      <c r="B7" s="14" t="s">
        <v>105</v>
      </c>
      <c r="C7" s="27">
        <v>54</v>
      </c>
      <c r="D7" s="18"/>
      <c r="E7" s="18"/>
      <c r="F7" s="18"/>
      <c r="G7" s="18"/>
      <c r="H7" s="18"/>
      <c r="I7" s="21">
        <f t="shared" si="0"/>
        <v>54</v>
      </c>
    </row>
    <row r="8" spans="1:9" ht="15.75" customHeight="1">
      <c r="A8" s="14">
        <v>627</v>
      </c>
      <c r="B8" s="14" t="s">
        <v>106</v>
      </c>
      <c r="C8" s="18">
        <v>52</v>
      </c>
      <c r="D8" s="18"/>
      <c r="E8" s="18"/>
      <c r="F8" s="18"/>
      <c r="G8" s="18"/>
      <c r="H8" s="18"/>
      <c r="I8" s="21">
        <f t="shared" si="0"/>
        <v>52</v>
      </c>
    </row>
    <row r="9" spans="1:9" ht="15.75" customHeight="1">
      <c r="A9" s="14">
        <v>168</v>
      </c>
      <c r="B9" s="14" t="s">
        <v>107</v>
      </c>
      <c r="C9" s="18">
        <v>51</v>
      </c>
      <c r="D9" s="18"/>
      <c r="E9" s="18"/>
      <c r="F9" s="18"/>
      <c r="G9" s="18"/>
      <c r="H9" s="18"/>
      <c r="I9" s="21">
        <f t="shared" si="0"/>
        <v>51</v>
      </c>
    </row>
    <row r="10" spans="1:9" ht="15.75" customHeight="1">
      <c r="A10" s="14">
        <v>167</v>
      </c>
      <c r="B10" s="14" t="s">
        <v>108</v>
      </c>
      <c r="C10" s="18">
        <v>47</v>
      </c>
      <c r="D10" s="18"/>
      <c r="E10" s="18"/>
      <c r="F10" s="18"/>
      <c r="G10" s="18"/>
      <c r="H10" s="18"/>
      <c r="I10" s="21">
        <f t="shared" si="0"/>
        <v>47</v>
      </c>
    </row>
    <row r="11" spans="1:9" ht="15.75" customHeight="1">
      <c r="A11" s="14"/>
      <c r="B11" s="14"/>
      <c r="C11" s="18"/>
      <c r="D11" s="18"/>
      <c r="E11" s="18"/>
      <c r="F11" s="18"/>
      <c r="G11" s="18"/>
      <c r="H11" s="18"/>
      <c r="I11" s="21">
        <f t="shared" si="0"/>
        <v>0</v>
      </c>
    </row>
    <row r="12" spans="1:9" ht="15.75" customHeight="1">
      <c r="A12" s="14"/>
      <c r="B12" s="14"/>
      <c r="C12" s="18"/>
      <c r="D12" s="18"/>
      <c r="E12" s="18"/>
      <c r="F12" s="18"/>
      <c r="G12" s="18"/>
      <c r="H12" s="18"/>
      <c r="I12" s="21">
        <f t="shared" si="0"/>
        <v>0</v>
      </c>
    </row>
    <row r="13" spans="1:9" ht="15.75" customHeight="1">
      <c r="A13" s="14"/>
      <c r="B13" s="14"/>
      <c r="C13" s="27"/>
      <c r="D13" s="27"/>
      <c r="E13" s="27"/>
      <c r="F13" s="27"/>
      <c r="G13" s="27"/>
      <c r="H13" s="27"/>
      <c r="I13" s="21">
        <f t="shared" si="0"/>
        <v>0</v>
      </c>
    </row>
    <row r="14" spans="1:9" ht="15.75" customHeight="1">
      <c r="A14" s="14"/>
      <c r="B14" s="14"/>
      <c r="C14" s="18"/>
      <c r="D14" s="18"/>
      <c r="E14" s="18"/>
      <c r="F14" s="18"/>
      <c r="G14" s="18"/>
      <c r="H14" s="18"/>
      <c r="I14" s="21">
        <f t="shared" si="0"/>
        <v>0</v>
      </c>
    </row>
    <row r="15" spans="1:9" ht="15.75" customHeight="1">
      <c r="A15" s="14"/>
      <c r="B15" s="14"/>
      <c r="C15" s="18"/>
      <c r="D15" s="18"/>
      <c r="E15" s="18"/>
      <c r="F15" s="18"/>
      <c r="G15" s="18"/>
      <c r="H15" s="18"/>
      <c r="I15" s="21">
        <f t="shared" si="0"/>
        <v>0</v>
      </c>
    </row>
    <row r="16" spans="1:9" ht="15.75" customHeight="1">
      <c r="A16" s="14"/>
      <c r="B16" s="14"/>
      <c r="C16" s="18"/>
      <c r="D16" s="18"/>
      <c r="E16" s="18"/>
      <c r="F16" s="18"/>
      <c r="G16" s="18"/>
      <c r="H16" s="18"/>
      <c r="I16" s="21">
        <f t="shared" si="0"/>
        <v>0</v>
      </c>
    </row>
    <row r="17" spans="1:9" ht="30" customHeight="1">
      <c r="A17" s="3" t="s">
        <v>0</v>
      </c>
      <c r="B17" s="4" t="s">
        <v>109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7</v>
      </c>
    </row>
    <row r="18" spans="1:9" ht="15.75" customHeight="1">
      <c r="A18" s="14">
        <v>625</v>
      </c>
      <c r="B18" s="14" t="s">
        <v>95</v>
      </c>
      <c r="C18" s="20">
        <v>2.3</v>
      </c>
      <c r="D18" s="24"/>
      <c r="E18" s="24"/>
      <c r="F18" s="24"/>
      <c r="G18" s="24"/>
      <c r="H18" s="24"/>
      <c r="I18" s="20">
        <f aca="true" t="shared" si="1" ref="I18:I40">MAX(C18:H18)</f>
        <v>2.3</v>
      </c>
    </row>
    <row r="19" spans="1:9" ht="15.75" customHeight="1">
      <c r="A19" s="14">
        <v>306</v>
      </c>
      <c r="B19" s="14" t="s">
        <v>94</v>
      </c>
      <c r="C19" s="17">
        <v>2.18</v>
      </c>
      <c r="D19" s="17"/>
      <c r="E19" s="17"/>
      <c r="F19" s="17"/>
      <c r="G19" s="17"/>
      <c r="H19" s="17"/>
      <c r="I19" s="20">
        <f t="shared" si="1"/>
        <v>2.18</v>
      </c>
    </row>
    <row r="20" spans="1:9" ht="15.75" customHeight="1">
      <c r="A20" s="14">
        <v>315</v>
      </c>
      <c r="B20" s="14" t="s">
        <v>110</v>
      </c>
      <c r="C20" s="17">
        <v>2.1</v>
      </c>
      <c r="D20" s="17"/>
      <c r="E20" s="17"/>
      <c r="F20" s="17"/>
      <c r="G20" s="17"/>
      <c r="H20" s="17"/>
      <c r="I20" s="20">
        <f t="shared" si="1"/>
        <v>2.1</v>
      </c>
    </row>
    <row r="21" spans="1:9" ht="15.75" customHeight="1">
      <c r="A21" s="14">
        <v>530</v>
      </c>
      <c r="B21" s="14" t="s">
        <v>104</v>
      </c>
      <c r="C21" s="17">
        <v>1.91</v>
      </c>
      <c r="D21" s="17"/>
      <c r="E21" s="17"/>
      <c r="F21" s="17"/>
      <c r="G21" s="17"/>
      <c r="H21" s="17"/>
      <c r="I21" s="20">
        <f t="shared" si="1"/>
        <v>1.91</v>
      </c>
    </row>
    <row r="22" spans="1:9" ht="15.75" customHeight="1">
      <c r="A22" s="14">
        <v>166</v>
      </c>
      <c r="B22" s="14" t="s">
        <v>111</v>
      </c>
      <c r="C22" s="17">
        <v>1.84</v>
      </c>
      <c r="D22" s="17"/>
      <c r="E22" s="17"/>
      <c r="F22" s="17"/>
      <c r="G22" s="17"/>
      <c r="H22" s="17"/>
      <c r="I22" s="20">
        <f t="shared" si="1"/>
        <v>1.84</v>
      </c>
    </row>
    <row r="23" spans="1:9" ht="15.75" customHeight="1">
      <c r="A23" s="14">
        <v>168</v>
      </c>
      <c r="B23" s="14" t="s">
        <v>107</v>
      </c>
      <c r="C23" s="17">
        <v>1.76</v>
      </c>
      <c r="D23" s="17"/>
      <c r="E23" s="17"/>
      <c r="F23" s="17"/>
      <c r="G23" s="17"/>
      <c r="H23" s="17"/>
      <c r="I23" s="20">
        <f t="shared" si="1"/>
        <v>1.76</v>
      </c>
    </row>
    <row r="24" spans="1:9" ht="15.75" customHeight="1">
      <c r="A24" s="14">
        <v>622</v>
      </c>
      <c r="B24" s="14" t="s">
        <v>112</v>
      </c>
      <c r="C24" s="17">
        <v>1.72</v>
      </c>
      <c r="D24" s="17"/>
      <c r="E24" s="17"/>
      <c r="F24" s="17"/>
      <c r="G24" s="17"/>
      <c r="H24" s="17"/>
      <c r="I24" s="20">
        <f t="shared" si="1"/>
        <v>1.72</v>
      </c>
    </row>
    <row r="25" spans="1:9" ht="15.75" customHeight="1">
      <c r="A25" s="55">
        <v>531</v>
      </c>
      <c r="B25" s="55" t="s">
        <v>113</v>
      </c>
      <c r="C25" s="17">
        <v>1.62</v>
      </c>
      <c r="D25" s="17"/>
      <c r="E25" s="17"/>
      <c r="F25" s="17"/>
      <c r="G25" s="17"/>
      <c r="H25" s="17"/>
      <c r="I25" s="20">
        <f t="shared" si="1"/>
        <v>1.62</v>
      </c>
    </row>
    <row r="26" spans="1:9" ht="15.75" customHeight="1">
      <c r="A26" s="55"/>
      <c r="B26" s="55"/>
      <c r="C26" s="17"/>
      <c r="D26" s="17"/>
      <c r="E26" s="17"/>
      <c r="F26" s="17"/>
      <c r="G26" s="17"/>
      <c r="H26" s="17"/>
      <c r="I26" s="20">
        <f t="shared" si="1"/>
        <v>0</v>
      </c>
    </row>
    <row r="27" spans="1:9" ht="15.75" customHeight="1">
      <c r="A27" s="14"/>
      <c r="B27" s="14"/>
      <c r="C27" s="17"/>
      <c r="D27" s="17"/>
      <c r="E27" s="17"/>
      <c r="F27" s="17"/>
      <c r="G27" s="17"/>
      <c r="H27" s="17"/>
      <c r="I27" s="20">
        <f t="shared" si="1"/>
        <v>0</v>
      </c>
    </row>
    <row r="28" spans="1:9" ht="15.75" customHeight="1">
      <c r="A28" s="14"/>
      <c r="B28" s="14"/>
      <c r="C28" s="17"/>
      <c r="D28" s="17"/>
      <c r="E28" s="17"/>
      <c r="F28" s="17"/>
      <c r="G28" s="17"/>
      <c r="H28" s="17"/>
      <c r="I28" s="20">
        <f t="shared" si="1"/>
        <v>0</v>
      </c>
    </row>
    <row r="29" spans="1:9" ht="15.75" customHeight="1">
      <c r="A29" s="14"/>
      <c r="B29" s="14"/>
      <c r="C29" s="17"/>
      <c r="D29" s="17"/>
      <c r="E29" s="17"/>
      <c r="F29" s="17"/>
      <c r="G29" s="17"/>
      <c r="H29" s="17"/>
      <c r="I29" s="20">
        <f t="shared" si="1"/>
        <v>0</v>
      </c>
    </row>
    <row r="30" spans="1:9" ht="15.75" customHeight="1">
      <c r="A30" s="14"/>
      <c r="B30" s="14"/>
      <c r="C30" s="17"/>
      <c r="D30" s="17"/>
      <c r="E30" s="17"/>
      <c r="F30" s="17"/>
      <c r="G30" s="17"/>
      <c r="H30" s="17"/>
      <c r="I30" s="20">
        <f t="shared" si="1"/>
        <v>0</v>
      </c>
    </row>
    <row r="31" spans="1:9" ht="15.75" customHeight="1">
      <c r="A31" s="14"/>
      <c r="B31" s="14"/>
      <c r="C31" s="17"/>
      <c r="D31" s="17"/>
      <c r="E31" s="17"/>
      <c r="F31" s="17"/>
      <c r="G31" s="17"/>
      <c r="H31" s="17"/>
      <c r="I31" s="20">
        <f t="shared" si="1"/>
        <v>0</v>
      </c>
    </row>
    <row r="32" spans="1:9" ht="15.75" customHeight="1">
      <c r="A32" s="14"/>
      <c r="B32" s="14"/>
      <c r="C32" s="17"/>
      <c r="D32" s="17"/>
      <c r="E32" s="17"/>
      <c r="F32" s="17"/>
      <c r="G32" s="17"/>
      <c r="H32" s="17"/>
      <c r="I32" s="20">
        <f t="shared" si="1"/>
        <v>0</v>
      </c>
    </row>
    <row r="33" spans="1:9" ht="15">
      <c r="A33" s="14"/>
      <c r="B33" s="14"/>
      <c r="C33" s="17"/>
      <c r="D33" s="17"/>
      <c r="E33" s="17"/>
      <c r="F33" s="17"/>
      <c r="G33" s="17"/>
      <c r="H33" s="17"/>
      <c r="I33" s="20">
        <f t="shared" si="1"/>
        <v>0</v>
      </c>
    </row>
    <row r="34" spans="1:9" ht="15">
      <c r="A34" s="55"/>
      <c r="B34" s="55"/>
      <c r="C34" s="17"/>
      <c r="D34" s="17"/>
      <c r="E34" s="17"/>
      <c r="F34" s="17"/>
      <c r="G34" s="17"/>
      <c r="H34" s="17"/>
      <c r="I34" s="20">
        <f t="shared" si="1"/>
        <v>0</v>
      </c>
    </row>
    <row r="35" spans="1:9" ht="14.25" customHeight="1">
      <c r="A35" s="14"/>
      <c r="B35" s="14"/>
      <c r="C35" s="17"/>
      <c r="D35" s="17"/>
      <c r="E35" s="17"/>
      <c r="F35" s="17"/>
      <c r="G35" s="17"/>
      <c r="H35" s="17"/>
      <c r="I35" s="20">
        <f t="shared" si="1"/>
        <v>0</v>
      </c>
    </row>
    <row r="36" spans="1:9" ht="15">
      <c r="A36" s="14"/>
      <c r="B36" s="14"/>
      <c r="C36" s="17"/>
      <c r="D36" s="17"/>
      <c r="E36" s="17"/>
      <c r="F36" s="17"/>
      <c r="G36" s="17"/>
      <c r="H36" s="17"/>
      <c r="I36" s="20">
        <f t="shared" si="1"/>
        <v>0</v>
      </c>
    </row>
    <row r="37" spans="1:9" ht="15">
      <c r="A37" s="14"/>
      <c r="B37" s="14"/>
      <c r="C37" s="17"/>
      <c r="D37" s="17"/>
      <c r="E37" s="17"/>
      <c r="F37" s="17"/>
      <c r="G37" s="17"/>
      <c r="H37" s="17"/>
      <c r="I37" s="20">
        <f t="shared" si="1"/>
        <v>0</v>
      </c>
    </row>
    <row r="38" spans="1:9" ht="15">
      <c r="A38" s="14"/>
      <c r="B38" s="14"/>
      <c r="C38" s="17"/>
      <c r="D38" s="17"/>
      <c r="E38" s="17"/>
      <c r="F38" s="17"/>
      <c r="G38" s="17"/>
      <c r="H38" s="17"/>
      <c r="I38" s="20">
        <f t="shared" si="1"/>
        <v>0</v>
      </c>
    </row>
    <row r="39" spans="1:9" ht="15">
      <c r="A39" s="14"/>
      <c r="B39" s="14"/>
      <c r="C39" s="17"/>
      <c r="D39" s="17"/>
      <c r="E39" s="17"/>
      <c r="F39" s="17"/>
      <c r="G39" s="17"/>
      <c r="H39" s="17"/>
      <c r="I39" s="20">
        <f t="shared" si="1"/>
        <v>0</v>
      </c>
    </row>
    <row r="40" spans="1:9" ht="15">
      <c r="A40" s="14"/>
      <c r="B40" s="14"/>
      <c r="C40" s="17"/>
      <c r="D40" s="17"/>
      <c r="E40" s="17"/>
      <c r="F40" s="17"/>
      <c r="G40" s="17"/>
      <c r="H40" s="17"/>
      <c r="I40" s="20">
        <f t="shared" si="1"/>
        <v>0</v>
      </c>
    </row>
  </sheetData>
  <printOptions horizontalCentered="1" verticalCentered="1"/>
  <pageMargins left="0.7480314960629921" right="0.4330708661417323" top="0.7874015748031497" bottom="0.7874015748031497" header="0.5118110236220472" footer="0.5118110236220472"/>
  <pageSetup fitToHeight="1" fitToWidth="1" horizontalDpi="600" verticalDpi="600" orientation="portrait" r:id="rId1"/>
  <headerFooter alignWithMargins="0">
    <oddHeader>&amp;LSportshall Athletics League&amp;CBirmingham Division&amp;RSeason 2006 to 2007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6">
      <selection activeCell="E46" sqref="E46"/>
    </sheetView>
  </sheetViews>
  <sheetFormatPr defaultColWidth="9.140625" defaultRowHeight="12.75"/>
  <cols>
    <col min="1" max="1" width="9.140625" style="6" customWidth="1"/>
    <col min="2" max="2" width="22.28125" style="6" customWidth="1"/>
    <col min="3" max="9" width="9.140625" style="7" customWidth="1"/>
    <col min="10" max="16384" width="9.140625" style="6" customWidth="1"/>
  </cols>
  <sheetData>
    <row r="1" spans="1:9" ht="31.5">
      <c r="A1" s="3" t="s">
        <v>0</v>
      </c>
      <c r="B1" s="4" t="s">
        <v>114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7.25" customHeight="1">
      <c r="A2" s="14">
        <v>311</v>
      </c>
      <c r="B2" s="14" t="s">
        <v>115</v>
      </c>
      <c r="C2" s="20">
        <v>7.18</v>
      </c>
      <c r="D2" s="24"/>
      <c r="E2" s="24"/>
      <c r="F2" s="24"/>
      <c r="G2" s="24"/>
      <c r="H2" s="24"/>
      <c r="I2" s="20">
        <f aca="true" t="shared" si="0" ref="I2:I20">MAX(C2:H2)</f>
        <v>7.18</v>
      </c>
    </row>
    <row r="3" spans="1:9" ht="17.25" customHeight="1">
      <c r="A3" s="14">
        <v>620</v>
      </c>
      <c r="B3" s="14" t="s">
        <v>116</v>
      </c>
      <c r="C3" s="17">
        <v>6.68</v>
      </c>
      <c r="D3" s="17"/>
      <c r="E3" s="17"/>
      <c r="F3" s="17"/>
      <c r="G3" s="17"/>
      <c r="H3" s="17"/>
      <c r="I3" s="20">
        <f t="shared" si="0"/>
        <v>6.68</v>
      </c>
    </row>
    <row r="4" spans="1:9" ht="17.25" customHeight="1">
      <c r="A4" s="14">
        <v>308</v>
      </c>
      <c r="B4" s="14" t="s">
        <v>94</v>
      </c>
      <c r="C4" s="17">
        <v>6.65</v>
      </c>
      <c r="D4" s="17"/>
      <c r="E4" s="17"/>
      <c r="F4" s="17"/>
      <c r="G4" s="17"/>
      <c r="H4" s="17"/>
      <c r="I4" s="20">
        <f t="shared" si="0"/>
        <v>6.65</v>
      </c>
    </row>
    <row r="5" spans="1:9" ht="17.25" customHeight="1">
      <c r="A5" s="14">
        <v>621</v>
      </c>
      <c r="B5" s="14" t="s">
        <v>117</v>
      </c>
      <c r="C5" s="17">
        <v>6.51</v>
      </c>
      <c r="D5" s="17"/>
      <c r="E5" s="17"/>
      <c r="F5" s="17"/>
      <c r="G5" s="17"/>
      <c r="H5" s="17"/>
      <c r="I5" s="20">
        <f t="shared" si="0"/>
        <v>6.51</v>
      </c>
    </row>
    <row r="6" spans="1:9" ht="17.25" customHeight="1">
      <c r="A6" s="14">
        <v>166</v>
      </c>
      <c r="B6" s="14" t="s">
        <v>111</v>
      </c>
      <c r="C6" s="17">
        <v>5.2</v>
      </c>
      <c r="D6" s="17"/>
      <c r="E6" s="17"/>
      <c r="F6" s="17"/>
      <c r="G6" s="17"/>
      <c r="H6" s="17"/>
      <c r="I6" s="20">
        <f t="shared" si="0"/>
        <v>5.2</v>
      </c>
    </row>
    <row r="7" spans="1:9" ht="17.25" customHeight="1">
      <c r="A7" s="14">
        <v>167</v>
      </c>
      <c r="B7" s="14" t="s">
        <v>108</v>
      </c>
      <c r="C7" s="17">
        <v>5.02</v>
      </c>
      <c r="D7" s="17"/>
      <c r="E7" s="17"/>
      <c r="F7" s="17"/>
      <c r="G7" s="17"/>
      <c r="H7" s="17"/>
      <c r="I7" s="20">
        <f t="shared" si="0"/>
        <v>5.02</v>
      </c>
    </row>
    <row r="8" spans="1:9" ht="17.25" customHeight="1">
      <c r="A8" s="14">
        <v>536</v>
      </c>
      <c r="B8" s="14" t="s">
        <v>118</v>
      </c>
      <c r="C8" s="17">
        <v>4.86</v>
      </c>
      <c r="D8" s="17"/>
      <c r="E8" s="17"/>
      <c r="F8" s="17"/>
      <c r="G8" s="17"/>
      <c r="H8" s="17"/>
      <c r="I8" s="20">
        <f t="shared" si="0"/>
        <v>4.86</v>
      </c>
    </row>
    <row r="9" spans="1:9" ht="17.25" customHeight="1">
      <c r="A9" s="14">
        <v>201</v>
      </c>
      <c r="B9" s="14" t="s">
        <v>119</v>
      </c>
      <c r="C9" s="17">
        <v>4.65</v>
      </c>
      <c r="D9" s="17"/>
      <c r="E9" s="17"/>
      <c r="F9" s="17"/>
      <c r="G9" s="17"/>
      <c r="H9" s="17"/>
      <c r="I9" s="20">
        <f t="shared" si="0"/>
        <v>4.65</v>
      </c>
    </row>
    <row r="10" spans="1:9" ht="17.25" customHeight="1">
      <c r="A10" s="14">
        <v>538</v>
      </c>
      <c r="B10" s="14" t="s">
        <v>120</v>
      </c>
      <c r="C10" s="17">
        <v>4.57</v>
      </c>
      <c r="D10" s="17"/>
      <c r="E10" s="17"/>
      <c r="F10" s="17"/>
      <c r="G10" s="17"/>
      <c r="H10" s="17"/>
      <c r="I10" s="20">
        <f t="shared" si="0"/>
        <v>4.57</v>
      </c>
    </row>
    <row r="11" spans="1:9" ht="17.25" customHeight="1">
      <c r="A11" s="14"/>
      <c r="B11" s="14"/>
      <c r="C11" s="17"/>
      <c r="D11" s="17"/>
      <c r="E11" s="17"/>
      <c r="F11" s="17"/>
      <c r="G11" s="17"/>
      <c r="H11" s="17"/>
      <c r="I11" s="20">
        <f t="shared" si="0"/>
        <v>0</v>
      </c>
    </row>
    <row r="12" spans="1:9" ht="17.25" customHeight="1">
      <c r="A12" s="14"/>
      <c r="B12" s="14"/>
      <c r="C12" s="17"/>
      <c r="D12" s="17"/>
      <c r="E12" s="17"/>
      <c r="F12" s="17"/>
      <c r="G12" s="17"/>
      <c r="H12" s="17"/>
      <c r="I12" s="20">
        <f t="shared" si="0"/>
        <v>0</v>
      </c>
    </row>
    <row r="13" spans="1:9" ht="17.25" customHeight="1">
      <c r="A13" s="14"/>
      <c r="B13" s="14"/>
      <c r="C13" s="17"/>
      <c r="D13" s="17"/>
      <c r="E13" s="17"/>
      <c r="F13" s="17"/>
      <c r="G13" s="17"/>
      <c r="H13" s="17"/>
      <c r="I13" s="20">
        <f t="shared" si="0"/>
        <v>0</v>
      </c>
    </row>
    <row r="14" spans="1:9" ht="17.25" customHeight="1">
      <c r="A14" s="14"/>
      <c r="B14" s="14"/>
      <c r="C14" s="17"/>
      <c r="D14" s="17"/>
      <c r="E14" s="17"/>
      <c r="F14" s="17"/>
      <c r="G14" s="17"/>
      <c r="H14" s="17"/>
      <c r="I14" s="20">
        <f t="shared" si="0"/>
        <v>0</v>
      </c>
    </row>
    <row r="15" spans="1:9" ht="17.25" customHeight="1">
      <c r="A15" s="14"/>
      <c r="B15" s="14"/>
      <c r="C15" s="17"/>
      <c r="D15" s="17"/>
      <c r="E15" s="17"/>
      <c r="F15" s="17"/>
      <c r="G15" s="17"/>
      <c r="H15" s="17"/>
      <c r="I15" s="20">
        <f t="shared" si="0"/>
        <v>0</v>
      </c>
    </row>
    <row r="16" spans="1:9" ht="17.25" customHeight="1">
      <c r="A16" s="14"/>
      <c r="B16" s="14"/>
      <c r="C16" s="17"/>
      <c r="D16" s="17"/>
      <c r="E16" s="17"/>
      <c r="F16" s="17"/>
      <c r="G16" s="17"/>
      <c r="H16" s="17"/>
      <c r="I16" s="20">
        <f t="shared" si="0"/>
        <v>0</v>
      </c>
    </row>
    <row r="17" spans="1:9" ht="17.25" customHeight="1">
      <c r="A17" s="14"/>
      <c r="B17" s="14"/>
      <c r="C17" s="17"/>
      <c r="D17" s="17"/>
      <c r="E17" s="17"/>
      <c r="F17" s="17"/>
      <c r="G17" s="17"/>
      <c r="H17" s="17"/>
      <c r="I17" s="20">
        <f t="shared" si="0"/>
        <v>0</v>
      </c>
    </row>
    <row r="18" spans="1:9" ht="17.25" customHeight="1">
      <c r="A18" s="14"/>
      <c r="B18" s="14"/>
      <c r="C18" s="17"/>
      <c r="D18" s="17"/>
      <c r="E18" s="17"/>
      <c r="F18" s="17"/>
      <c r="G18" s="17"/>
      <c r="H18" s="17"/>
      <c r="I18" s="20">
        <f t="shared" si="0"/>
        <v>0</v>
      </c>
    </row>
    <row r="19" spans="1:9" ht="17.25" customHeight="1">
      <c r="A19" s="14"/>
      <c r="B19" s="14"/>
      <c r="C19" s="17"/>
      <c r="D19" s="17"/>
      <c r="E19" s="17"/>
      <c r="F19" s="17"/>
      <c r="G19" s="17"/>
      <c r="H19" s="17"/>
      <c r="I19" s="20">
        <f t="shared" si="0"/>
        <v>0</v>
      </c>
    </row>
    <row r="20" spans="1:9" ht="17.25" customHeight="1">
      <c r="A20" s="14"/>
      <c r="B20" s="14"/>
      <c r="C20" s="17"/>
      <c r="D20" s="17"/>
      <c r="E20" s="17"/>
      <c r="F20" s="17"/>
      <c r="G20" s="17"/>
      <c r="H20" s="17"/>
      <c r="I20" s="20">
        <f t="shared" si="0"/>
        <v>0</v>
      </c>
    </row>
    <row r="21" spans="1:9" ht="33" customHeight="1">
      <c r="A21" s="3" t="s">
        <v>0</v>
      </c>
      <c r="B21" s="4" t="s">
        <v>121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</row>
    <row r="22" spans="1:9" ht="17.25" customHeight="1">
      <c r="A22" s="14">
        <v>621</v>
      </c>
      <c r="B22" s="14" t="s">
        <v>117</v>
      </c>
      <c r="C22" s="21">
        <v>81</v>
      </c>
      <c r="D22" s="66"/>
      <c r="E22" s="66"/>
      <c r="F22" s="66"/>
      <c r="G22" s="66"/>
      <c r="H22" s="66"/>
      <c r="I22" s="21">
        <f aca="true" t="shared" si="1" ref="I22:I46">MAX(C22:H22)</f>
        <v>81</v>
      </c>
    </row>
    <row r="23" spans="1:9" ht="17.25" customHeight="1">
      <c r="A23" s="14">
        <v>627</v>
      </c>
      <c r="B23" s="14" t="s">
        <v>122</v>
      </c>
      <c r="C23" s="67">
        <v>81</v>
      </c>
      <c r="D23" s="18"/>
      <c r="E23" s="18"/>
      <c r="F23" s="18"/>
      <c r="G23" s="18"/>
      <c r="H23" s="18"/>
      <c r="I23" s="21">
        <f t="shared" si="1"/>
        <v>81</v>
      </c>
    </row>
    <row r="24" spans="1:9" ht="17.25" customHeight="1">
      <c r="A24" s="14">
        <v>536</v>
      </c>
      <c r="B24" s="14" t="s">
        <v>118</v>
      </c>
      <c r="C24" s="18">
        <v>78</v>
      </c>
      <c r="D24" s="18"/>
      <c r="E24" s="18"/>
      <c r="F24" s="18"/>
      <c r="G24" s="18"/>
      <c r="H24" s="18"/>
      <c r="I24" s="21">
        <f t="shared" si="1"/>
        <v>78</v>
      </c>
    </row>
    <row r="25" spans="1:9" ht="16.5" customHeight="1">
      <c r="A25" s="14">
        <v>208</v>
      </c>
      <c r="B25" s="14" t="s">
        <v>123</v>
      </c>
      <c r="C25" s="27">
        <v>73</v>
      </c>
      <c r="D25" s="18"/>
      <c r="E25" s="18"/>
      <c r="F25" s="18"/>
      <c r="G25" s="18"/>
      <c r="H25" s="18"/>
      <c r="I25" s="21">
        <f t="shared" si="1"/>
        <v>73</v>
      </c>
    </row>
    <row r="26" spans="1:9" ht="15">
      <c r="A26" s="14">
        <v>315</v>
      </c>
      <c r="B26" s="14" t="s">
        <v>124</v>
      </c>
      <c r="C26" s="18">
        <v>71</v>
      </c>
      <c r="D26" s="18"/>
      <c r="E26" s="18"/>
      <c r="F26" s="18"/>
      <c r="G26" s="18"/>
      <c r="H26" s="18"/>
      <c r="I26" s="21">
        <f t="shared" si="1"/>
        <v>71</v>
      </c>
    </row>
    <row r="27" spans="1:9" ht="15">
      <c r="A27" s="14">
        <v>314</v>
      </c>
      <c r="B27" s="14" t="s">
        <v>125</v>
      </c>
      <c r="C27" s="18">
        <v>68</v>
      </c>
      <c r="D27" s="18"/>
      <c r="E27" s="18"/>
      <c r="F27" s="18"/>
      <c r="G27" s="18"/>
      <c r="H27" s="18"/>
      <c r="I27" s="21">
        <f t="shared" si="1"/>
        <v>68</v>
      </c>
    </row>
    <row r="28" spans="1:9" ht="15">
      <c r="A28" s="14">
        <v>531</v>
      </c>
      <c r="B28" s="14" t="s">
        <v>126</v>
      </c>
      <c r="C28" s="18">
        <v>61</v>
      </c>
      <c r="D28" s="18"/>
      <c r="E28" s="18"/>
      <c r="F28" s="18"/>
      <c r="G28" s="18"/>
      <c r="H28" s="18"/>
      <c r="I28" s="21">
        <f t="shared" si="1"/>
        <v>61</v>
      </c>
    </row>
    <row r="29" spans="1:9" ht="15">
      <c r="A29" s="14"/>
      <c r="B29" s="14"/>
      <c r="C29" s="27"/>
      <c r="D29" s="27"/>
      <c r="E29" s="27"/>
      <c r="F29" s="27"/>
      <c r="G29" s="27"/>
      <c r="H29" s="27"/>
      <c r="I29" s="21">
        <f t="shared" si="1"/>
        <v>0</v>
      </c>
    </row>
    <row r="30" spans="1:9" ht="15">
      <c r="A30" s="14"/>
      <c r="B30" s="14"/>
      <c r="C30" s="18"/>
      <c r="D30" s="18"/>
      <c r="E30" s="18"/>
      <c r="F30" s="18"/>
      <c r="G30" s="18"/>
      <c r="H30" s="18"/>
      <c r="I30" s="21">
        <f t="shared" si="1"/>
        <v>0</v>
      </c>
    </row>
    <row r="31" spans="1:9" ht="15">
      <c r="A31" s="14"/>
      <c r="B31" s="14"/>
      <c r="C31" s="18"/>
      <c r="D31" s="18"/>
      <c r="E31" s="18"/>
      <c r="F31" s="18"/>
      <c r="G31" s="18"/>
      <c r="H31" s="18"/>
      <c r="I31" s="21">
        <f t="shared" si="1"/>
        <v>0</v>
      </c>
    </row>
    <row r="32" spans="1:9" ht="15">
      <c r="A32" s="14"/>
      <c r="B32" s="14"/>
      <c r="C32" s="18"/>
      <c r="D32" s="18"/>
      <c r="E32" s="18"/>
      <c r="F32" s="18"/>
      <c r="G32" s="18"/>
      <c r="H32" s="18"/>
      <c r="I32" s="21">
        <f t="shared" si="1"/>
        <v>0</v>
      </c>
    </row>
    <row r="33" spans="1:9" ht="15">
      <c r="A33" s="14"/>
      <c r="B33" s="14"/>
      <c r="C33" s="18"/>
      <c r="D33" s="18"/>
      <c r="E33" s="18"/>
      <c r="F33" s="18"/>
      <c r="G33" s="18"/>
      <c r="H33" s="18"/>
      <c r="I33" s="21">
        <f t="shared" si="1"/>
        <v>0</v>
      </c>
    </row>
    <row r="34" spans="1:9" ht="15">
      <c r="A34" s="14"/>
      <c r="B34" s="14"/>
      <c r="C34" s="18"/>
      <c r="D34" s="18"/>
      <c r="E34" s="18"/>
      <c r="F34" s="18"/>
      <c r="G34" s="18"/>
      <c r="H34" s="18"/>
      <c r="I34" s="21">
        <f t="shared" si="1"/>
        <v>0</v>
      </c>
    </row>
    <row r="35" spans="1:9" ht="15">
      <c r="A35" s="14"/>
      <c r="B35" s="14"/>
      <c r="C35" s="18"/>
      <c r="D35" s="18"/>
      <c r="E35" s="18"/>
      <c r="F35" s="18"/>
      <c r="G35" s="18"/>
      <c r="H35" s="18"/>
      <c r="I35" s="21">
        <f t="shared" si="1"/>
        <v>0</v>
      </c>
    </row>
    <row r="36" spans="1:9" ht="15">
      <c r="A36" s="14"/>
      <c r="B36" s="14"/>
      <c r="C36" s="18"/>
      <c r="D36" s="18"/>
      <c r="E36" s="18"/>
      <c r="F36" s="18"/>
      <c r="G36" s="18"/>
      <c r="H36" s="18"/>
      <c r="I36" s="21">
        <f t="shared" si="1"/>
        <v>0</v>
      </c>
    </row>
    <row r="37" spans="1:9" ht="15">
      <c r="A37" s="14"/>
      <c r="B37" s="14"/>
      <c r="C37" s="18"/>
      <c r="D37" s="18"/>
      <c r="E37" s="18"/>
      <c r="F37" s="18"/>
      <c r="G37" s="18"/>
      <c r="H37" s="18"/>
      <c r="I37" s="21">
        <f t="shared" si="1"/>
        <v>0</v>
      </c>
    </row>
    <row r="38" spans="1:9" ht="15">
      <c r="A38" s="14"/>
      <c r="B38" s="14"/>
      <c r="C38" s="18"/>
      <c r="D38" s="18"/>
      <c r="E38" s="18"/>
      <c r="F38" s="18"/>
      <c r="G38" s="18"/>
      <c r="H38" s="18"/>
      <c r="I38" s="21">
        <f t="shared" si="1"/>
        <v>0</v>
      </c>
    </row>
    <row r="39" spans="1:9" ht="15">
      <c r="A39" s="14"/>
      <c r="B39" s="14"/>
      <c r="C39" s="18"/>
      <c r="D39" s="18"/>
      <c r="E39" s="18"/>
      <c r="F39" s="18"/>
      <c r="G39" s="18"/>
      <c r="H39" s="18"/>
      <c r="I39" s="21">
        <f t="shared" si="1"/>
        <v>0</v>
      </c>
    </row>
    <row r="40" spans="1:9" ht="15">
      <c r="A40" s="14"/>
      <c r="B40" s="14"/>
      <c r="C40" s="18"/>
      <c r="D40" s="18"/>
      <c r="E40" s="18"/>
      <c r="F40" s="18"/>
      <c r="G40" s="18"/>
      <c r="H40" s="18"/>
      <c r="I40" s="21">
        <f t="shared" si="1"/>
        <v>0</v>
      </c>
    </row>
    <row r="41" spans="1:9" ht="15">
      <c r="A41" s="14"/>
      <c r="B41" s="14"/>
      <c r="C41" s="18"/>
      <c r="D41" s="18"/>
      <c r="E41" s="18"/>
      <c r="F41" s="18"/>
      <c r="G41" s="18"/>
      <c r="H41" s="18"/>
      <c r="I41" s="21">
        <f t="shared" si="1"/>
        <v>0</v>
      </c>
    </row>
    <row r="42" spans="1:9" ht="15">
      <c r="A42" s="14"/>
      <c r="B42" s="14"/>
      <c r="C42" s="18"/>
      <c r="D42" s="18"/>
      <c r="E42" s="18"/>
      <c r="F42" s="18"/>
      <c r="G42" s="18"/>
      <c r="H42" s="18"/>
      <c r="I42" s="21">
        <f t="shared" si="1"/>
        <v>0</v>
      </c>
    </row>
    <row r="43" spans="1:9" ht="15">
      <c r="A43" s="14"/>
      <c r="B43" s="14"/>
      <c r="C43" s="18"/>
      <c r="D43" s="18"/>
      <c r="E43" s="18"/>
      <c r="F43" s="18"/>
      <c r="G43" s="18"/>
      <c r="H43" s="18"/>
      <c r="I43" s="21">
        <f t="shared" si="1"/>
        <v>0</v>
      </c>
    </row>
    <row r="44" spans="1:9" ht="15">
      <c r="A44" s="14"/>
      <c r="B44" s="14"/>
      <c r="C44" s="18"/>
      <c r="D44" s="18"/>
      <c r="E44" s="18"/>
      <c r="F44" s="18"/>
      <c r="G44" s="18"/>
      <c r="H44" s="18"/>
      <c r="I44" s="21">
        <f t="shared" si="1"/>
        <v>0</v>
      </c>
    </row>
    <row r="45" spans="1:9" ht="15">
      <c r="A45" s="14"/>
      <c r="B45" s="14"/>
      <c r="C45" s="18"/>
      <c r="D45" s="18"/>
      <c r="E45" s="18"/>
      <c r="F45" s="18"/>
      <c r="G45" s="18"/>
      <c r="H45" s="18"/>
      <c r="I45" s="21">
        <f t="shared" si="1"/>
        <v>0</v>
      </c>
    </row>
    <row r="46" spans="1:9" ht="15">
      <c r="A46" s="14"/>
      <c r="B46" s="14"/>
      <c r="C46" s="18"/>
      <c r="D46" s="18"/>
      <c r="E46" s="18"/>
      <c r="F46" s="18"/>
      <c r="G46" s="18"/>
      <c r="H46" s="18"/>
      <c r="I46" s="21">
        <f t="shared" si="1"/>
        <v>0</v>
      </c>
    </row>
  </sheetData>
  <printOptions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Header>&amp;LSportshall Athletics League&amp;CBirmingham Division&amp;RSeason 2006 to 2007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 </cp:lastModifiedBy>
  <cp:lastPrinted>2007-10-10T13:38:33Z</cp:lastPrinted>
  <dcterms:created xsi:type="dcterms:W3CDTF">2004-10-09T19:34:07Z</dcterms:created>
  <dcterms:modified xsi:type="dcterms:W3CDTF">2007-10-10T13:47:32Z</dcterms:modified>
  <cp:category/>
  <cp:version/>
  <cp:contentType/>
  <cp:contentStatus/>
</cp:coreProperties>
</file>