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\Desktop\AB Laptop 010322\Documents\Website Documents\Sportshall Primary\England\"/>
    </mc:Choice>
  </mc:AlternateContent>
  <xr:revisionPtr revIDLastSave="0" documentId="8_{EBE2E0F5-2DF6-49E7-8B64-59541C633EF3}" xr6:coauthVersionLast="47" xr6:coauthVersionMax="47" xr10:uidLastSave="{00000000-0000-0000-0000-000000000000}"/>
  <bookViews>
    <workbookView xWindow="-110" yWindow="-110" windowWidth="19420" windowHeight="10420"/>
  </bookViews>
  <sheets>
    <sheet name="Boys + Girls Teamsheets" sheetId="1" r:id="rId1"/>
    <sheet name="Personalised Running Order" sheetId="2" r:id="rId2"/>
    <sheet name="Equipment Offer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B24" i="1"/>
  <c r="H38" i="2"/>
  <c r="B51" i="1"/>
  <c r="G57" i="2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S37" i="1"/>
  <c r="T37" i="1"/>
  <c r="U37" i="1"/>
  <c r="V37" i="1"/>
  <c r="W37" i="1"/>
  <c r="X37" i="1"/>
  <c r="Y37" i="1"/>
  <c r="Z37" i="1"/>
  <c r="AB37" i="1"/>
  <c r="AC37" i="1"/>
  <c r="AD37" i="1"/>
  <c r="AE37" i="1"/>
  <c r="AF37" i="1"/>
  <c r="AG37" i="1"/>
  <c r="AH37" i="1"/>
  <c r="AI37" i="1"/>
  <c r="R38" i="1"/>
  <c r="S38" i="1"/>
  <c r="T38" i="1"/>
  <c r="U38" i="1"/>
  <c r="W38" i="1"/>
  <c r="X38" i="1"/>
  <c r="Y38" i="1"/>
  <c r="Z38" i="1"/>
  <c r="AA38" i="1"/>
  <c r="AB38" i="1"/>
  <c r="AC38" i="1"/>
  <c r="AE38" i="1"/>
  <c r="AF38" i="1"/>
  <c r="AG38" i="1"/>
  <c r="AH38" i="1"/>
  <c r="AI38" i="1"/>
  <c r="R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R40" i="1"/>
  <c r="S40" i="1"/>
  <c r="T40" i="1"/>
  <c r="U40" i="1"/>
  <c r="V40" i="1"/>
  <c r="W40" i="1"/>
  <c r="Y40" i="1"/>
  <c r="Z40" i="1"/>
  <c r="AA40" i="1"/>
  <c r="AB40" i="1"/>
  <c r="AC40" i="1"/>
  <c r="AD40" i="1"/>
  <c r="AF40" i="1"/>
  <c r="AG40" i="1"/>
  <c r="AH40" i="1"/>
  <c r="AI40" i="1"/>
  <c r="R41" i="1"/>
  <c r="S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R43" i="1"/>
  <c r="S43" i="1"/>
  <c r="T43" i="1"/>
  <c r="V43" i="1"/>
  <c r="W43" i="1"/>
  <c r="X43" i="1"/>
  <c r="Y43" i="1"/>
  <c r="AA43" i="1"/>
  <c r="AB43" i="1"/>
  <c r="AC43" i="1"/>
  <c r="AD43" i="1"/>
  <c r="AE43" i="1"/>
  <c r="AF43" i="1"/>
  <c r="AG43" i="1"/>
  <c r="AH43" i="1"/>
  <c r="AI43" i="1"/>
  <c r="R44" i="1"/>
  <c r="S44" i="1"/>
  <c r="T44" i="1"/>
  <c r="U44" i="1"/>
  <c r="V44" i="1"/>
  <c r="W44" i="1"/>
  <c r="X44" i="1"/>
  <c r="Y44" i="1"/>
  <c r="Z44" i="1"/>
  <c r="AA44" i="1"/>
  <c r="AB44" i="1"/>
  <c r="AD44" i="1"/>
  <c r="AE44" i="1"/>
  <c r="AG44" i="1"/>
  <c r="AH44" i="1"/>
  <c r="AI44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I36" i="1"/>
  <c r="AH36" i="1"/>
  <c r="AG36" i="1"/>
  <c r="AF36" i="1"/>
  <c r="AE36" i="1"/>
  <c r="AD36" i="1"/>
  <c r="AC36" i="1"/>
  <c r="AA36" i="1"/>
  <c r="Z36" i="1"/>
  <c r="Y36" i="1"/>
  <c r="V36" i="1"/>
  <c r="U36" i="1"/>
  <c r="T36" i="1"/>
  <c r="S36" i="1"/>
  <c r="R36" i="1"/>
  <c r="R10" i="1"/>
  <c r="T10" i="1"/>
  <c r="U10" i="1"/>
  <c r="V10" i="1"/>
  <c r="W10" i="1"/>
  <c r="X10" i="1"/>
  <c r="Y10" i="1"/>
  <c r="Z10" i="1"/>
  <c r="AC10" i="1"/>
  <c r="AD10" i="1"/>
  <c r="AE10" i="1"/>
  <c r="AF10" i="1"/>
  <c r="AG10" i="1"/>
  <c r="AI10" i="1"/>
  <c r="R11" i="1"/>
  <c r="S11" i="1"/>
  <c r="V11" i="1"/>
  <c r="W11" i="1"/>
  <c r="X11" i="1"/>
  <c r="Y11" i="1"/>
  <c r="Z11" i="1"/>
  <c r="AA11" i="1"/>
  <c r="AB11" i="1"/>
  <c r="AC11" i="1"/>
  <c r="AE11" i="1"/>
  <c r="AG11" i="1"/>
  <c r="AH11" i="1"/>
  <c r="AI11" i="1"/>
  <c r="R12" i="1"/>
  <c r="S12" i="1"/>
  <c r="T12" i="1"/>
  <c r="V12" i="1"/>
  <c r="W12" i="1"/>
  <c r="Z12" i="1"/>
  <c r="AA12" i="1"/>
  <c r="AB12" i="1"/>
  <c r="AC12" i="1"/>
  <c r="AD12" i="1"/>
  <c r="AE12" i="1"/>
  <c r="AH12" i="1"/>
  <c r="AI12" i="1"/>
  <c r="R13" i="1"/>
  <c r="S13" i="1"/>
  <c r="T13" i="1"/>
  <c r="U13" i="1"/>
  <c r="X13" i="1"/>
  <c r="Y13" i="1"/>
  <c r="AA13" i="1"/>
  <c r="AD13" i="1"/>
  <c r="AE13" i="1"/>
  <c r="AF13" i="1"/>
  <c r="AG13" i="1"/>
  <c r="AH13" i="1"/>
  <c r="R14" i="1"/>
  <c r="S14" i="1"/>
  <c r="U14" i="1"/>
  <c r="V14" i="1"/>
  <c r="X14" i="1"/>
  <c r="Z14" i="1"/>
  <c r="AB14" i="1"/>
  <c r="AD14" i="1"/>
  <c r="AE14" i="1"/>
  <c r="AF14" i="1"/>
  <c r="AG14" i="1"/>
  <c r="AH14" i="1"/>
  <c r="AI14" i="1"/>
  <c r="R15" i="1"/>
  <c r="S15" i="1"/>
  <c r="T15" i="1"/>
  <c r="U15" i="1"/>
  <c r="V15" i="1"/>
  <c r="W15" i="1"/>
  <c r="X15" i="1"/>
  <c r="Y15" i="1"/>
  <c r="AA15" i="1"/>
  <c r="AB15" i="1"/>
  <c r="AE15" i="1"/>
  <c r="AF15" i="1"/>
  <c r="AI15" i="1"/>
  <c r="R16" i="1"/>
  <c r="T16" i="1"/>
  <c r="U16" i="1"/>
  <c r="V16" i="1"/>
  <c r="W16" i="1"/>
  <c r="Y16" i="1"/>
  <c r="Z16" i="1"/>
  <c r="AA16" i="1"/>
  <c r="AB16" i="1"/>
  <c r="AC16" i="1"/>
  <c r="AF16" i="1"/>
  <c r="AH16" i="1"/>
  <c r="R17" i="1"/>
  <c r="S17" i="1"/>
  <c r="T17" i="1"/>
  <c r="U17" i="1"/>
  <c r="V17" i="1"/>
  <c r="Y17" i="1"/>
  <c r="Z17" i="1"/>
  <c r="AA17" i="1"/>
  <c r="AB17" i="1"/>
  <c r="AC17" i="1"/>
  <c r="AD17" i="1"/>
  <c r="AF17" i="1"/>
  <c r="AG17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I9" i="1"/>
  <c r="AH9" i="1"/>
  <c r="AG9" i="1"/>
  <c r="AE9" i="1"/>
  <c r="AD9" i="1"/>
  <c r="AC9" i="1"/>
  <c r="AA9" i="1"/>
  <c r="Z9" i="1"/>
  <c r="X9" i="1"/>
  <c r="W9" i="1"/>
  <c r="V9" i="1"/>
  <c r="U9" i="1"/>
  <c r="T9" i="1"/>
  <c r="S9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9" i="1"/>
  <c r="BC10" i="1"/>
  <c r="BD10" i="1"/>
  <c r="BE10" i="1"/>
  <c r="BC11" i="1"/>
  <c r="BF11" i="1"/>
  <c r="BD11" i="1"/>
  <c r="BE11" i="1"/>
  <c r="BC12" i="1"/>
  <c r="BD12" i="1"/>
  <c r="BE12" i="1"/>
  <c r="BC13" i="1"/>
  <c r="BD13" i="1"/>
  <c r="BE13" i="1"/>
  <c r="BF13" i="1"/>
  <c r="BC14" i="1"/>
  <c r="BD14" i="1"/>
  <c r="BE14" i="1"/>
  <c r="BF14" i="1"/>
  <c r="BC15" i="1"/>
  <c r="BF15" i="1"/>
  <c r="BD15" i="1"/>
  <c r="BE15" i="1"/>
  <c r="BC16" i="1"/>
  <c r="BF16" i="1"/>
  <c r="BD16" i="1"/>
  <c r="BE16" i="1"/>
  <c r="BC17" i="1"/>
  <c r="BF17" i="1"/>
  <c r="BD17" i="1"/>
  <c r="BE17" i="1"/>
  <c r="BC18" i="1"/>
  <c r="BF18" i="1"/>
  <c r="BD18" i="1"/>
  <c r="BE18" i="1"/>
  <c r="BC19" i="1"/>
  <c r="BF19" i="1"/>
  <c r="BD19" i="1"/>
  <c r="BE19" i="1"/>
  <c r="BC20" i="1"/>
  <c r="BF20" i="1"/>
  <c r="BD20" i="1"/>
  <c r="BE20" i="1"/>
  <c r="BC21" i="1"/>
  <c r="BF21" i="1"/>
  <c r="BD21" i="1"/>
  <c r="BE21" i="1"/>
  <c r="BC22" i="1"/>
  <c r="BF22" i="1"/>
  <c r="BD22" i="1"/>
  <c r="BE22" i="1"/>
  <c r="BC23" i="1"/>
  <c r="BF23" i="1"/>
  <c r="BD23" i="1"/>
  <c r="BE23" i="1"/>
  <c r="BC36" i="1"/>
  <c r="BD36" i="1"/>
  <c r="BE36" i="1"/>
  <c r="BC37" i="1"/>
  <c r="BF37" i="1"/>
  <c r="BD37" i="1"/>
  <c r="BE37" i="1"/>
  <c r="BC38" i="1"/>
  <c r="BF38" i="1"/>
  <c r="BD38" i="1"/>
  <c r="BE38" i="1"/>
  <c r="BC39" i="1"/>
  <c r="BF39" i="1"/>
  <c r="BD39" i="1"/>
  <c r="BE39" i="1"/>
  <c r="BC40" i="1"/>
  <c r="BD40" i="1"/>
  <c r="BE40" i="1"/>
  <c r="BC41" i="1"/>
  <c r="BD41" i="1"/>
  <c r="BE41" i="1"/>
  <c r="BC42" i="1"/>
  <c r="BF42" i="1"/>
  <c r="BD42" i="1"/>
  <c r="BE42" i="1"/>
  <c r="BC43" i="1"/>
  <c r="BD43" i="1"/>
  <c r="BE43" i="1"/>
  <c r="BF43" i="1"/>
  <c r="BC44" i="1"/>
  <c r="BF44" i="1"/>
  <c r="BD44" i="1"/>
  <c r="BE44" i="1"/>
  <c r="BC45" i="1"/>
  <c r="BF45" i="1"/>
  <c r="BD45" i="1"/>
  <c r="BE45" i="1"/>
  <c r="BC46" i="1"/>
  <c r="BF46" i="1"/>
  <c r="BD46" i="1"/>
  <c r="BE46" i="1"/>
  <c r="BC47" i="1"/>
  <c r="BF47" i="1"/>
  <c r="BD47" i="1"/>
  <c r="BE47" i="1"/>
  <c r="BC48" i="1"/>
  <c r="BF48" i="1"/>
  <c r="BD48" i="1"/>
  <c r="BE48" i="1"/>
  <c r="BC49" i="1"/>
  <c r="BF49" i="1"/>
  <c r="BD49" i="1"/>
  <c r="BE49" i="1"/>
  <c r="BC50" i="1"/>
  <c r="BD50" i="1"/>
  <c r="BF50" i="1"/>
  <c r="BE50" i="1"/>
  <c r="BE9" i="1"/>
  <c r="BD9" i="1"/>
  <c r="BC9" i="1"/>
  <c r="BF9" i="1"/>
  <c r="AJ36" i="1"/>
  <c r="AM36" i="1"/>
  <c r="AN36" i="1"/>
  <c r="AO36" i="1"/>
  <c r="AP36" i="1"/>
  <c r="AQ36" i="1"/>
  <c r="AR36" i="1"/>
  <c r="AS36" i="1"/>
  <c r="AT36" i="1"/>
  <c r="AU36" i="1"/>
  <c r="AW36" i="1"/>
  <c r="AX36" i="1"/>
  <c r="AY36" i="1"/>
  <c r="AZ36" i="1"/>
  <c r="BA36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Y37" i="1"/>
  <c r="AZ37" i="1"/>
  <c r="BA37" i="1"/>
  <c r="AJ38" i="1"/>
  <c r="AM38" i="1"/>
  <c r="AN38" i="1"/>
  <c r="AO38" i="1"/>
  <c r="AP38" i="1"/>
  <c r="AQ38" i="1"/>
  <c r="AR38" i="1"/>
  <c r="AS38" i="1"/>
  <c r="AT38" i="1"/>
  <c r="AU38" i="1"/>
  <c r="AV38" i="1"/>
  <c r="AX38" i="1"/>
  <c r="AY38" i="1"/>
  <c r="AZ38" i="1"/>
  <c r="BA38" i="1"/>
  <c r="AK39" i="1"/>
  <c r="AL39" i="1"/>
  <c r="AM39" i="1"/>
  <c r="AN39" i="1"/>
  <c r="AO39" i="1"/>
  <c r="AQ39" i="1"/>
  <c r="AR39" i="1"/>
  <c r="AS39" i="1"/>
  <c r="AT39" i="1"/>
  <c r="AU39" i="1"/>
  <c r="AV39" i="1"/>
  <c r="AW39" i="1"/>
  <c r="AX39" i="1"/>
  <c r="AY39" i="1"/>
  <c r="BA39" i="1"/>
  <c r="AJ40" i="1"/>
  <c r="AK40" i="1"/>
  <c r="AL40" i="1"/>
  <c r="AM40" i="1"/>
  <c r="AN40" i="1"/>
  <c r="AO40" i="1"/>
  <c r="AP40" i="1"/>
  <c r="AR40" i="1"/>
  <c r="AS40" i="1"/>
  <c r="AT40" i="1"/>
  <c r="AU40" i="1"/>
  <c r="AV40" i="1"/>
  <c r="AW40" i="1"/>
  <c r="AX40" i="1"/>
  <c r="AY40" i="1"/>
  <c r="AZ40" i="1"/>
  <c r="AJ41" i="1"/>
  <c r="AK41" i="1"/>
  <c r="AL41" i="1"/>
  <c r="AM41" i="1"/>
  <c r="AN41" i="1"/>
  <c r="AO41" i="1"/>
  <c r="AP41" i="1"/>
  <c r="AQ41" i="1"/>
  <c r="AS41" i="1"/>
  <c r="AT41" i="1"/>
  <c r="AU41" i="1"/>
  <c r="AV41" i="1"/>
  <c r="AW41" i="1"/>
  <c r="AX41" i="1"/>
  <c r="AZ41" i="1"/>
  <c r="BA41" i="1"/>
  <c r="AJ42" i="1"/>
  <c r="AK42" i="1"/>
  <c r="AL42" i="1"/>
  <c r="AM42" i="1"/>
  <c r="AO42" i="1"/>
  <c r="AP42" i="1"/>
  <c r="AQ42" i="1"/>
  <c r="AR42" i="1"/>
  <c r="AS42" i="1"/>
  <c r="AT42" i="1"/>
  <c r="AV42" i="1"/>
  <c r="AW42" i="1"/>
  <c r="AX42" i="1"/>
  <c r="AY42" i="1"/>
  <c r="AZ42" i="1"/>
  <c r="BA42" i="1"/>
  <c r="AJ43" i="1"/>
  <c r="AK43" i="1"/>
  <c r="AL43" i="1"/>
  <c r="AM43" i="1"/>
  <c r="AN43" i="1"/>
  <c r="AP43" i="1"/>
  <c r="AQ43" i="1"/>
  <c r="AR43" i="1"/>
  <c r="AT43" i="1"/>
  <c r="AU43" i="1"/>
  <c r="AV43" i="1"/>
  <c r="AW43" i="1"/>
  <c r="AX43" i="1"/>
  <c r="AY43" i="1"/>
  <c r="AZ43" i="1"/>
  <c r="BA43" i="1"/>
  <c r="AJ44" i="1"/>
  <c r="AK44" i="1"/>
  <c r="AL44" i="1"/>
  <c r="AN44" i="1"/>
  <c r="AO44" i="1"/>
  <c r="AP44" i="1"/>
  <c r="AQ44" i="1"/>
  <c r="AR44" i="1"/>
  <c r="AS44" i="1"/>
  <c r="AU44" i="1"/>
  <c r="AV44" i="1"/>
  <c r="AW44" i="1"/>
  <c r="AX44" i="1"/>
  <c r="AY44" i="1"/>
  <c r="AZ44" i="1"/>
  <c r="BA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S51" i="1"/>
  <c r="T51" i="1"/>
  <c r="U51" i="1"/>
  <c r="AM10" i="1"/>
  <c r="AN10" i="1"/>
  <c r="AO10" i="1"/>
  <c r="AQ10" i="1"/>
  <c r="AR10" i="1"/>
  <c r="AU10" i="1"/>
  <c r="AV10" i="1"/>
  <c r="AW10" i="1"/>
  <c r="AX10" i="1"/>
  <c r="AY10" i="1"/>
  <c r="AZ10" i="1"/>
  <c r="BA10" i="1"/>
  <c r="AM11" i="1"/>
  <c r="AO11" i="1"/>
  <c r="AP11" i="1"/>
  <c r="AQ11" i="1"/>
  <c r="AR11" i="1"/>
  <c r="AT11" i="1"/>
  <c r="AV11" i="1"/>
  <c r="AW11" i="1"/>
  <c r="AX11" i="1"/>
  <c r="AY11" i="1"/>
  <c r="BA11" i="1"/>
  <c r="AM12" i="1"/>
  <c r="AO12" i="1"/>
  <c r="AP12" i="1"/>
  <c r="AQ12" i="1"/>
  <c r="AR12" i="1"/>
  <c r="AS12" i="1"/>
  <c r="AT12" i="1"/>
  <c r="AU12" i="1"/>
  <c r="AW12" i="1"/>
  <c r="AY12" i="1"/>
  <c r="AZ12" i="1"/>
  <c r="BA12" i="1"/>
  <c r="AM13" i="1"/>
  <c r="AN13" i="1"/>
  <c r="AP13" i="1"/>
  <c r="AQ13" i="1"/>
  <c r="AR13" i="1"/>
  <c r="AS13" i="1"/>
  <c r="AT13" i="1"/>
  <c r="AU13" i="1"/>
  <c r="AX13" i="1"/>
  <c r="AY13" i="1"/>
  <c r="AZ13" i="1"/>
  <c r="BA13" i="1"/>
  <c r="AN14" i="1"/>
  <c r="AO14" i="1"/>
  <c r="AP14" i="1"/>
  <c r="AQ14" i="1"/>
  <c r="AR14" i="1"/>
  <c r="AS14" i="1"/>
  <c r="AT14" i="1"/>
  <c r="AW14" i="1"/>
  <c r="AY14" i="1"/>
  <c r="AZ14" i="1"/>
  <c r="BA14" i="1"/>
  <c r="AM15" i="1"/>
  <c r="AN15" i="1"/>
  <c r="AO15" i="1"/>
  <c r="AR15" i="1"/>
  <c r="AS15" i="1"/>
  <c r="AT15" i="1"/>
  <c r="AU15" i="1"/>
  <c r="AV15" i="1"/>
  <c r="AW15" i="1"/>
  <c r="AY15" i="1"/>
  <c r="AM16" i="1"/>
  <c r="AN16" i="1"/>
  <c r="AO16" i="1"/>
  <c r="AQ16" i="1"/>
  <c r="AS16" i="1"/>
  <c r="AT16" i="1"/>
  <c r="AU16" i="1"/>
  <c r="AV16" i="1"/>
  <c r="AX16" i="1"/>
  <c r="AY16" i="1"/>
  <c r="AM17" i="1"/>
  <c r="AN17" i="1"/>
  <c r="AO17" i="1"/>
  <c r="AP17" i="1"/>
  <c r="AS17" i="1"/>
  <c r="AT17" i="1"/>
  <c r="AU17" i="1"/>
  <c r="AV17" i="1"/>
  <c r="AW17" i="1"/>
  <c r="AX17" i="1"/>
  <c r="AZ17" i="1"/>
  <c r="BA17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A9" i="1"/>
  <c r="AZ9" i="1"/>
  <c r="AY9" i="1"/>
  <c r="AX9" i="1"/>
  <c r="AW9" i="1"/>
  <c r="AV9" i="1"/>
  <c r="AS9" i="1"/>
  <c r="AR9" i="1"/>
  <c r="AQ9" i="1"/>
  <c r="AP9" i="1"/>
  <c r="AO9" i="1"/>
  <c r="AN9" i="1"/>
  <c r="AM9" i="1"/>
  <c r="AK12" i="1"/>
  <c r="AL12" i="1"/>
  <c r="AK13" i="1"/>
  <c r="AK14" i="1"/>
  <c r="AL14" i="1"/>
  <c r="AK15" i="1"/>
  <c r="AL15" i="1"/>
  <c r="AK16" i="1"/>
  <c r="AL16" i="1"/>
  <c r="AK17" i="1"/>
  <c r="AL17" i="1"/>
  <c r="AK18" i="1"/>
  <c r="AL18" i="1"/>
  <c r="AK19" i="1"/>
  <c r="AL19" i="1"/>
  <c r="AK20" i="1"/>
  <c r="AL20" i="1"/>
  <c r="AK21" i="1"/>
  <c r="AL21" i="1"/>
  <c r="AK22" i="1"/>
  <c r="AL22" i="1"/>
  <c r="AK23" i="1"/>
  <c r="AL23" i="1"/>
  <c r="AL9" i="1"/>
  <c r="AK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Q37" i="1"/>
  <c r="AJ37" i="1"/>
  <c r="AX37" i="1"/>
  <c r="Q38" i="1"/>
  <c r="AK38" i="1"/>
  <c r="Q39" i="1"/>
  <c r="Q40" i="1"/>
  <c r="X40" i="1"/>
  <c r="Q41" i="1"/>
  <c r="T41" i="1"/>
  <c r="Q42" i="1"/>
  <c r="AN42" i="1"/>
  <c r="Q43" i="1"/>
  <c r="Q44" i="1"/>
  <c r="AM44" i="1"/>
  <c r="Q45" i="1"/>
  <c r="Q46" i="1"/>
  <c r="Q47" i="1"/>
  <c r="Q48" i="1"/>
  <c r="Q49" i="1"/>
  <c r="Q50" i="1"/>
  <c r="Q36" i="1"/>
  <c r="AL36" i="1"/>
  <c r="AV36" i="1"/>
  <c r="Q10" i="1"/>
  <c r="S10" i="1"/>
  <c r="Q11" i="1"/>
  <c r="AZ11" i="1"/>
  <c r="AN11" i="1"/>
  <c r="AF11" i="1"/>
  <c r="AD11" i="1"/>
  <c r="Q12" i="1"/>
  <c r="X12" i="1"/>
  <c r="U12" i="1"/>
  <c r="Q13" i="1"/>
  <c r="Z13" i="1"/>
  <c r="AB13" i="1"/>
  <c r="AC13" i="1"/>
  <c r="Q14" i="1"/>
  <c r="Y14" i="1"/>
  <c r="AC14" i="1"/>
  <c r="Q15" i="1"/>
  <c r="AQ15" i="1"/>
  <c r="AP15" i="1"/>
  <c r="Q16" i="1"/>
  <c r="AG16" i="1"/>
  <c r="X16" i="1"/>
  <c r="Q17" i="1"/>
  <c r="AI17" i="1"/>
  <c r="AH17" i="1"/>
  <c r="Q18" i="1"/>
  <c r="Q19" i="1"/>
  <c r="Q20" i="1"/>
  <c r="Q21" i="1"/>
  <c r="Q22" i="1"/>
  <c r="Q23" i="1"/>
  <c r="Q9" i="1"/>
  <c r="AF9" i="1"/>
  <c r="R9" i="1"/>
  <c r="Y9" i="1"/>
  <c r="BA40" i="1"/>
  <c r="AX12" i="1"/>
  <c r="AP39" i="1"/>
  <c r="E9" i="2"/>
  <c r="AZ15" i="1"/>
  <c r="AS10" i="1"/>
  <c r="BF40" i="1"/>
  <c r="AG15" i="1"/>
  <c r="AH10" i="1"/>
  <c r="AT9" i="1"/>
  <c r="AQ17" i="1"/>
  <c r="AU42" i="1"/>
  <c r="S16" i="1"/>
  <c r="U11" i="1"/>
  <c r="AL10" i="1"/>
  <c r="AS43" i="1"/>
  <c r="AR41" i="1"/>
  <c r="X17" i="1"/>
  <c r="AA37" i="1"/>
  <c r="AJ9" i="1"/>
  <c r="AO43" i="1"/>
  <c r="BF41" i="1"/>
  <c r="R37" i="1"/>
  <c r="AV14" i="1"/>
  <c r="AK36" i="1"/>
  <c r="AN12" i="1"/>
  <c r="AB9" i="1"/>
  <c r="W17" i="1"/>
  <c r="Y12" i="1"/>
  <c r="U43" i="1"/>
  <c r="AY17" i="1"/>
  <c r="AW38" i="1"/>
  <c r="AW13" i="1"/>
  <c r="AO13" i="1"/>
  <c r="T14" i="1"/>
  <c r="AF12" i="1"/>
  <c r="W36" i="1"/>
  <c r="AD38" i="1"/>
  <c r="V38" i="1"/>
  <c r="AC44" i="1"/>
  <c r="AE16" i="1"/>
  <c r="AT44" i="1"/>
  <c r="AK11" i="1"/>
  <c r="AR16" i="1"/>
  <c r="AL38" i="1"/>
  <c r="Z43" i="1"/>
  <c r="AQ40" i="1"/>
  <c r="AJ39" i="1"/>
  <c r="AI13" i="1"/>
  <c r="AE40" i="1"/>
  <c r="AB36" i="1"/>
  <c r="BA16" i="1"/>
  <c r="X36" i="1"/>
  <c r="AI39" i="1"/>
  <c r="S39" i="1"/>
  <c r="AY41" i="1"/>
  <c r="AF44" i="1"/>
  <c r="AU11" i="1"/>
  <c r="AZ39" i="1"/>
  <c r="V13" i="1"/>
  <c r="W14" i="1"/>
  <c r="AU9" i="1"/>
  <c r="AR17" i="1"/>
  <c r="BA15" i="1"/>
  <c r="AD15" i="1"/>
  <c r="T11" i="1"/>
  <c r="H14" i="2"/>
  <c r="H28" i="2"/>
  <c r="H44" i="2"/>
  <c r="Z15" i="1"/>
  <c r="E8" i="2"/>
  <c r="H15" i="2"/>
  <c r="H29" i="2"/>
  <c r="C48" i="2"/>
  <c r="AA10" i="1"/>
  <c r="H16" i="2"/>
  <c r="H30" i="2"/>
  <c r="E60" i="2"/>
  <c r="AI16" i="1"/>
  <c r="E7" i="2"/>
  <c r="C21" i="2"/>
  <c r="C35" i="2"/>
  <c r="C51" i="2"/>
  <c r="E61" i="2"/>
  <c r="C49" i="2"/>
  <c r="AT10" i="1"/>
  <c r="C34" i="2"/>
  <c r="AZ16" i="1"/>
  <c r="AV12" i="1"/>
  <c r="AS11" i="1"/>
  <c r="E10" i="2"/>
  <c r="C23" i="2"/>
  <c r="H41" i="2"/>
  <c r="E62" i="2"/>
  <c r="AX14" i="1"/>
  <c r="BF10" i="1"/>
  <c r="C20" i="2"/>
  <c r="C50" i="2"/>
  <c r="AL11" i="1"/>
  <c r="AP16" i="1"/>
  <c r="AG12" i="1"/>
  <c r="C24" i="2"/>
  <c r="H42" i="2"/>
  <c r="H35" i="2"/>
  <c r="H49" i="2"/>
  <c r="C41" i="2"/>
  <c r="H50" i="2"/>
  <c r="C42" i="2"/>
  <c r="C16" i="2"/>
  <c r="C13" i="2"/>
  <c r="C57" i="2"/>
  <c r="BF36" i="1"/>
  <c r="E63" i="2"/>
  <c r="H13" i="2"/>
  <c r="H27" i="2"/>
  <c r="H43" i="2"/>
  <c r="BF12" i="1"/>
  <c r="AK10" i="1"/>
  <c r="AP10" i="1"/>
  <c r="AC15" i="1"/>
  <c r="AL13" i="1"/>
  <c r="AW16" i="1"/>
  <c r="AU14" i="1"/>
  <c r="AV13" i="1"/>
  <c r="AE17" i="1"/>
  <c r="W13" i="1"/>
  <c r="AX15" i="1"/>
  <c r="AD16" i="1"/>
  <c r="AH15" i="1"/>
  <c r="AB10" i="1"/>
  <c r="AM14" i="1"/>
  <c r="AA14" i="1"/>
  <c r="H45" i="2"/>
  <c r="G55" i="2"/>
  <c r="H17" i="2"/>
  <c r="G56" i="2"/>
  <c r="H31" i="2"/>
  <c r="H23" i="2"/>
  <c r="C61" i="2"/>
  <c r="C17" i="2"/>
  <c r="H20" i="2"/>
  <c r="H34" i="2"/>
  <c r="H21" i="2"/>
  <c r="C63" i="2"/>
  <c r="C56" i="2"/>
  <c r="H37" i="2"/>
  <c r="C14" i="2"/>
  <c r="C9" i="2"/>
  <c r="C10" i="2"/>
  <c r="C60" i="2"/>
  <c r="H48" i="2"/>
  <c r="C62" i="2"/>
  <c r="H36" i="2"/>
  <c r="C27" i="2"/>
  <c r="C28" i="2"/>
  <c r="H22" i="2"/>
  <c r="C44" i="2"/>
  <c r="H51" i="2"/>
  <c r="C55" i="2"/>
  <c r="C43" i="2"/>
  <c r="C8" i="2"/>
  <c r="C7" i="2"/>
  <c r="H52" i="2"/>
  <c r="H24" i="2"/>
</calcChain>
</file>

<file path=xl/comments1.xml><?xml version="1.0" encoding="utf-8"?>
<comments xmlns="http://schemas.openxmlformats.org/spreadsheetml/2006/main">
  <authors>
    <author>Adam Burgess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 xml:space="preserve">
If this column turns Orange, the athlete has been entered in 2 Field Events in the same round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
If this column turns yellow, the athlete has been entered in more than 2 Track events
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
Your first runner = 1, second runner = 2, etc
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 xml:space="preserve">
If this column turns yellow, the athlete has been entered in more than 2 Field events
</t>
        </r>
      </text>
    </comment>
    <comment ref="K9" authorId="0" shapeId="0">
      <text>
        <r>
          <rPr>
            <sz val="9"/>
            <color indexed="81"/>
            <rFont val="Tahoma"/>
            <family val="2"/>
          </rPr>
          <t xml:space="preserve">
First Round = 1
Second Round = 2, etc
</t>
        </r>
      </text>
    </comment>
    <comment ref="A36" authorId="0" shapeId="0">
      <text>
        <r>
          <rPr>
            <sz val="9"/>
            <color indexed="81"/>
            <rFont val="Tahoma"/>
            <family val="2"/>
          </rPr>
          <t xml:space="preserve">
If this column turns Orange, the athlete has been entered in 2 Field Events in the same round
</t>
        </r>
      </text>
    </comment>
    <comment ref="C36" authorId="0" shapeId="0">
      <text>
        <r>
          <rPr>
            <sz val="9"/>
            <color indexed="81"/>
            <rFont val="Tahoma"/>
            <family val="2"/>
          </rPr>
          <t xml:space="preserve">
If this column turns yellow, the athlete has been entered in more than 2 Track events
</t>
        </r>
      </text>
    </comment>
    <comment ref="D36" authorId="0" shapeId="0">
      <text>
        <r>
          <rPr>
            <sz val="9"/>
            <color indexed="81"/>
            <rFont val="Tahoma"/>
            <family val="2"/>
          </rPr>
          <t xml:space="preserve">
Your first runner = 1, second runner = 2, etc
</t>
        </r>
      </text>
    </comment>
    <comment ref="J36" authorId="0" shapeId="0">
      <text>
        <r>
          <rPr>
            <sz val="9"/>
            <color indexed="81"/>
            <rFont val="Tahoma"/>
            <family val="2"/>
          </rPr>
          <t xml:space="preserve">
If this column turns yellow, the athlete has been entered in more than 2 Field events
</t>
        </r>
      </text>
    </comment>
    <comment ref="K36" authorId="0" shapeId="0">
      <text>
        <r>
          <rPr>
            <sz val="9"/>
            <color indexed="81"/>
            <rFont val="Tahoma"/>
            <family val="2"/>
          </rPr>
          <t xml:space="preserve">
First Round = 1
Second Round = 2, etc</t>
        </r>
      </text>
    </comment>
  </commentList>
</comments>
</file>

<file path=xl/sharedStrings.xml><?xml version="1.0" encoding="utf-8"?>
<sst xmlns="http://schemas.openxmlformats.org/spreadsheetml/2006/main" count="175" uniqueCount="87">
  <si>
    <t xml:space="preserve">Event: </t>
  </si>
  <si>
    <t xml:space="preserve">School:  </t>
  </si>
  <si>
    <t>Date:</t>
  </si>
  <si>
    <t>Teacher:</t>
  </si>
  <si>
    <t>Girls Teamsheet</t>
  </si>
  <si>
    <t>Track Events</t>
  </si>
  <si>
    <t>Field Events</t>
  </si>
  <si>
    <t>Obstacle Relay</t>
  </si>
  <si>
    <t>1 + 1 Lap Relay</t>
  </si>
  <si>
    <t>2 + 2 Lap Relay</t>
  </si>
  <si>
    <t>6 Lap Paarlauf</t>
  </si>
  <si>
    <t>Over / Under Relay</t>
  </si>
  <si>
    <t>4 x 1 Lap Relay</t>
  </si>
  <si>
    <t>Chest Push</t>
  </si>
  <si>
    <t>Standing Long Jump</t>
  </si>
  <si>
    <t>St. Triple Jump</t>
  </si>
  <si>
    <t>Vertical Jump</t>
  </si>
  <si>
    <t>Soft Javelin</t>
  </si>
  <si>
    <t>Speed Bounce</t>
  </si>
  <si>
    <t xml:space="preserve">Number of athletes per event: </t>
  </si>
  <si>
    <t>2. An athlete is limited to two track events and two field events.</t>
  </si>
  <si>
    <t>Boys Teamsheet</t>
  </si>
  <si>
    <r>
      <rPr>
        <sz val="9"/>
        <color indexed="30"/>
        <rFont val="Arial"/>
        <family val="2"/>
      </rPr>
      <t xml:space="preserve">Prepare the whole school pior to competition with the Sportshall Award Scheme </t>
    </r>
    <r>
      <rPr>
        <sz val="10"/>
        <color indexed="30"/>
        <rFont val="Arial"/>
        <family val="2"/>
      </rPr>
      <t xml:space="preserve">     </t>
    </r>
    <r>
      <rPr>
        <b/>
        <sz val="10"/>
        <color indexed="30"/>
        <rFont val="Arial"/>
        <family val="2"/>
      </rPr>
      <t>www.sportshall.org</t>
    </r>
  </si>
  <si>
    <r>
      <rPr>
        <sz val="9"/>
        <color indexed="30"/>
        <rFont val="Arial"/>
        <family val="2"/>
      </rPr>
      <t>Engage the whole school prior to competition with the Sportshall Award Scheme</t>
    </r>
    <r>
      <rPr>
        <sz val="10"/>
        <color indexed="30"/>
        <rFont val="Arial"/>
        <family val="2"/>
      </rPr>
      <t xml:space="preserve">       </t>
    </r>
    <r>
      <rPr>
        <b/>
        <sz val="10"/>
        <color indexed="30"/>
        <rFont val="Arial"/>
        <family val="2"/>
      </rPr>
      <t>www.sportshall.org</t>
    </r>
  </si>
  <si>
    <t>Standing Triple Jump</t>
  </si>
  <si>
    <t>Obstacle Relay Girls</t>
  </si>
  <si>
    <t>Obstacle Relay Boys</t>
  </si>
  <si>
    <t>1+1 Lap Relay Girls</t>
  </si>
  <si>
    <t>2+2 Lap Relay Girls</t>
  </si>
  <si>
    <t>1+1 Lap Relay Boys</t>
  </si>
  <si>
    <t>2+2 Lap Relay Boys</t>
  </si>
  <si>
    <t>Over/Under Relay Girls</t>
  </si>
  <si>
    <t>Over/Under Relay Boys</t>
  </si>
  <si>
    <t>4x1 Lap Relay Girls</t>
  </si>
  <si>
    <t>4x1 Lap Relay Boys</t>
  </si>
  <si>
    <t>6 Lap Paarlauf Girls</t>
  </si>
  <si>
    <t>6 Lap Paarlauf Boys</t>
  </si>
  <si>
    <t>Boys Round 1</t>
  </si>
  <si>
    <t>Girls Round 1</t>
  </si>
  <si>
    <t>Boys Round 2</t>
  </si>
  <si>
    <t>Girls Round 2</t>
  </si>
  <si>
    <t>Boys Round 3</t>
  </si>
  <si>
    <t>Girls Round 3</t>
  </si>
  <si>
    <t>Girls Javelin</t>
  </si>
  <si>
    <t>Boys Javelin</t>
  </si>
  <si>
    <t>OB1</t>
  </si>
  <si>
    <t>OB2</t>
  </si>
  <si>
    <t>OB3</t>
  </si>
  <si>
    <t>OB4</t>
  </si>
  <si>
    <t>1+1 1</t>
  </si>
  <si>
    <t>1+1 2</t>
  </si>
  <si>
    <t>2+2 1</t>
  </si>
  <si>
    <t>2+2 2</t>
  </si>
  <si>
    <t>6LP 1</t>
  </si>
  <si>
    <t>6LP 2</t>
  </si>
  <si>
    <t>O/U 1</t>
  </si>
  <si>
    <t>O/U 2</t>
  </si>
  <si>
    <t>O/U 3</t>
  </si>
  <si>
    <t>O/U 4</t>
  </si>
  <si>
    <t>4X1 1</t>
  </si>
  <si>
    <t>4X1 2</t>
  </si>
  <si>
    <t>4X1 3</t>
  </si>
  <si>
    <t>4X1 4</t>
  </si>
  <si>
    <t>CP1</t>
  </si>
  <si>
    <t>CP2</t>
  </si>
  <si>
    <t>CP3</t>
  </si>
  <si>
    <t>SLJ1</t>
  </si>
  <si>
    <t>SLJ2</t>
  </si>
  <si>
    <t>SLJ3</t>
  </si>
  <si>
    <t>STJ2</t>
  </si>
  <si>
    <t>STJ3</t>
  </si>
  <si>
    <t>VJ1</t>
  </si>
  <si>
    <t>VJ2</t>
  </si>
  <si>
    <t>VJ3</t>
  </si>
  <si>
    <t>SJ1</t>
  </si>
  <si>
    <t>SJ2</t>
  </si>
  <si>
    <t>SJ3</t>
  </si>
  <si>
    <t>SB1</t>
  </si>
  <si>
    <t>SB2</t>
  </si>
  <si>
    <t>SB3</t>
  </si>
  <si>
    <t>STJ1</t>
  </si>
  <si>
    <t>School Name</t>
  </si>
  <si>
    <t xml:space="preserve">To Return a Personalised Running Order populated with names please follow the notes highlighted with Red Triangles.                                  </t>
  </si>
  <si>
    <t xml:space="preserve">To Return a Personlised Running Order populated with names please follow the notes highlighted with Red Triangles.                                  </t>
  </si>
  <si>
    <t>1. Please enter numbers to dictate the order in which each athlete's complete events.</t>
  </si>
  <si>
    <t>3. Teams based on a minimum of 9 Girls and a maximum of 15 Girls.</t>
  </si>
  <si>
    <t>3. Teams based on a minimum of 9 Boys and a maximum of 15 Boys.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</si>
</sst>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8"/>
      <name val="Arial"/>
      <family val="2"/>
    </font>
    <font>
      <sz val="20"/>
      <color indexed="30"/>
      <name val="Arial"/>
      <family val="2"/>
    </font>
    <font>
      <b/>
      <sz val="20"/>
      <color indexed="30"/>
      <name val="Arial"/>
      <family val="2"/>
    </font>
    <font>
      <sz val="10"/>
      <color indexed="30"/>
      <name val="Arial"/>
      <family val="2"/>
    </font>
    <font>
      <sz val="11"/>
      <color indexed="30"/>
      <name val="Arial"/>
      <family val="2"/>
    </font>
    <font>
      <sz val="12"/>
      <color indexed="30"/>
      <name val="Arial"/>
      <family val="2"/>
    </font>
    <font>
      <b/>
      <sz val="22"/>
      <color indexed="3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30"/>
      <name val="Arial"/>
      <family val="2"/>
    </font>
    <font>
      <sz val="8"/>
      <color indexed="30"/>
      <name val="Arial"/>
      <family val="2"/>
    </font>
    <font>
      <b/>
      <sz val="11"/>
      <color indexed="30"/>
      <name val="Arial"/>
      <family val="2"/>
    </font>
    <font>
      <sz val="9"/>
      <color indexed="30"/>
      <name val="Arial"/>
      <family val="2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i/>
      <sz val="11"/>
      <color indexed="30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6"/>
      <color indexed="30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ck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ck">
        <color indexed="30"/>
      </right>
      <top style="medium">
        <color indexed="30"/>
      </top>
      <bottom style="medium">
        <color indexed="30"/>
      </bottom>
      <diagonal/>
    </border>
    <border>
      <left style="thick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thick">
        <color indexed="30"/>
      </bottom>
      <diagonal/>
    </border>
    <border>
      <left style="thick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ck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ck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ck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ck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ck">
        <color indexed="30"/>
      </bottom>
      <diagonal/>
    </border>
    <border>
      <left/>
      <right style="thin">
        <color indexed="30"/>
      </right>
      <top style="thin">
        <color indexed="30"/>
      </top>
      <bottom style="thick">
        <color indexed="30"/>
      </bottom>
      <diagonal/>
    </border>
    <border>
      <left style="thin">
        <color indexed="30"/>
      </left>
      <right style="thick">
        <color indexed="30"/>
      </right>
      <top style="thin">
        <color indexed="30"/>
      </top>
      <bottom style="thick">
        <color indexed="30"/>
      </bottom>
      <diagonal/>
    </border>
    <border>
      <left/>
      <right style="medium">
        <color indexed="30"/>
      </right>
      <top style="thick">
        <color indexed="30"/>
      </top>
      <bottom/>
      <diagonal/>
    </border>
    <border>
      <left/>
      <right style="medium">
        <color indexed="30"/>
      </right>
      <top/>
      <bottom/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 style="thin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thick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ck">
        <color indexed="30"/>
      </bottom>
      <diagonal/>
    </border>
    <border>
      <left style="medium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 style="medium">
        <color indexed="30"/>
      </left>
      <right/>
      <top style="thin">
        <color indexed="30"/>
      </top>
      <bottom style="thick">
        <color indexed="30"/>
      </bottom>
      <diagonal/>
    </border>
    <border>
      <left/>
      <right style="medium">
        <color indexed="30"/>
      </right>
      <top/>
      <bottom style="thin">
        <color indexed="30"/>
      </bottom>
      <diagonal/>
    </border>
    <border>
      <left style="medium">
        <color indexed="30"/>
      </left>
      <right/>
      <top style="thick">
        <color indexed="30"/>
      </top>
      <bottom style="medium">
        <color indexed="30"/>
      </bottom>
      <diagonal/>
    </border>
    <border>
      <left/>
      <right/>
      <top style="thick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/>
      <right style="thin">
        <color indexed="30"/>
      </right>
      <top style="medium">
        <color indexed="30"/>
      </top>
      <bottom/>
      <diagonal/>
    </border>
    <border>
      <left/>
      <right style="thin">
        <color indexed="30"/>
      </right>
      <top/>
      <bottom/>
      <diagonal/>
    </border>
    <border>
      <left/>
      <right/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/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/>
      <bottom/>
      <diagonal/>
    </border>
    <border>
      <left style="medium">
        <color indexed="30"/>
      </left>
      <right style="thin">
        <color indexed="30"/>
      </right>
      <top/>
      <bottom style="medium">
        <color indexed="30"/>
      </bottom>
      <diagonal/>
    </border>
    <border>
      <left style="thick">
        <color indexed="30"/>
      </left>
      <right/>
      <top style="thick">
        <color indexed="30"/>
      </top>
      <bottom/>
      <diagonal/>
    </border>
    <border>
      <left/>
      <right/>
      <top style="thick">
        <color indexed="30"/>
      </top>
      <bottom/>
      <diagonal/>
    </border>
    <border>
      <left style="thick">
        <color indexed="30"/>
      </left>
      <right/>
      <top/>
      <bottom/>
      <diagonal/>
    </border>
    <border>
      <left style="thick">
        <color indexed="30"/>
      </left>
      <right/>
      <top/>
      <bottom style="medium">
        <color indexed="30"/>
      </bottom>
      <diagonal/>
    </border>
    <border>
      <left/>
      <right style="thick">
        <color indexed="30"/>
      </right>
      <top style="thick">
        <color indexed="30"/>
      </top>
      <bottom style="medium">
        <color indexed="30"/>
      </bottom>
      <diagonal/>
    </border>
    <border>
      <left style="thin">
        <color indexed="30"/>
      </left>
      <right style="thick">
        <color indexed="30"/>
      </right>
      <top/>
      <bottom/>
      <diagonal/>
    </border>
    <border>
      <left style="thin">
        <color indexed="30"/>
      </left>
      <right style="thick">
        <color indexed="30"/>
      </right>
      <top/>
      <bottom style="medium">
        <color indexed="30"/>
      </bottom>
      <diagonal/>
    </border>
    <border>
      <left/>
      <right style="thick">
        <color indexed="30"/>
      </right>
      <top/>
      <bottom/>
      <diagonal/>
    </border>
    <border>
      <left/>
      <right style="thick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0" xfId="0" applyFont="1" applyProtection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right" wrapText="1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4" fillId="0" borderId="0" xfId="0" applyFont="1"/>
    <xf numFmtId="0" fontId="18" fillId="3" borderId="0" xfId="0" applyFont="1" applyFill="1" applyProtection="1"/>
    <xf numFmtId="0" fontId="18" fillId="3" borderId="0" xfId="0" applyFont="1" applyFill="1"/>
    <xf numFmtId="0" fontId="19" fillId="3" borderId="0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vertical="center"/>
    </xf>
    <xf numFmtId="0" fontId="20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 textRotation="90" wrapText="1"/>
    </xf>
    <xf numFmtId="0" fontId="21" fillId="3" borderId="0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 applyProtection="1">
      <alignment horizontal="right" wrapText="1"/>
    </xf>
    <xf numFmtId="0" fontId="22" fillId="3" borderId="0" xfId="0" applyFont="1" applyFill="1" applyBorder="1" applyAlignment="1" applyProtection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17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left" vertical="center"/>
      <protection locked="0"/>
    </xf>
    <xf numFmtId="0" fontId="10" fillId="0" borderId="32" xfId="0" applyFont="1" applyFill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24" fillId="0" borderId="0" xfId="0" applyFont="1" applyFill="1" applyProtection="1"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8" fillId="0" borderId="67" xfId="0" applyFont="1" applyBorder="1" applyProtection="1">
      <protection hidden="1"/>
    </xf>
    <xf numFmtId="0" fontId="29" fillId="0" borderId="68" xfId="0" applyFont="1" applyBorder="1" applyProtection="1">
      <protection hidden="1"/>
    </xf>
    <xf numFmtId="0" fontId="28" fillId="0" borderId="68" xfId="0" applyFont="1" applyBorder="1" applyProtection="1">
      <protection hidden="1"/>
    </xf>
    <xf numFmtId="0" fontId="28" fillId="0" borderId="69" xfId="0" applyFont="1" applyBorder="1" applyProtection="1">
      <protection hidden="1"/>
    </xf>
    <xf numFmtId="0" fontId="28" fillId="0" borderId="70" xfId="0" applyFont="1" applyBorder="1" applyProtection="1">
      <protection hidden="1"/>
    </xf>
    <xf numFmtId="0" fontId="28" fillId="0" borderId="0" xfId="0" applyFont="1" applyBorder="1" applyProtection="1">
      <protection hidden="1"/>
    </xf>
    <xf numFmtId="0" fontId="28" fillId="0" borderId="71" xfId="0" applyFont="1" applyBorder="1" applyProtection="1">
      <protection hidden="1"/>
    </xf>
    <xf numFmtId="0" fontId="28" fillId="0" borderId="72" xfId="0" applyFont="1" applyBorder="1" applyProtection="1">
      <protection hidden="1"/>
    </xf>
    <xf numFmtId="0" fontId="28" fillId="0" borderId="73" xfId="0" applyFont="1" applyBorder="1" applyProtection="1">
      <protection hidden="1"/>
    </xf>
    <xf numFmtId="0" fontId="28" fillId="0" borderId="74" xfId="0" applyFont="1" applyBorder="1" applyProtection="1">
      <protection hidden="1"/>
    </xf>
    <xf numFmtId="0" fontId="29" fillId="0" borderId="0" xfId="0" applyFont="1" applyBorder="1" applyProtection="1">
      <protection hidden="1"/>
    </xf>
    <xf numFmtId="0" fontId="28" fillId="0" borderId="0" xfId="0" applyFont="1" applyAlignment="1" applyProtection="1">
      <alignment horizontal="right"/>
      <protection hidden="1"/>
    </xf>
    <xf numFmtId="0" fontId="5" fillId="0" borderId="38" xfId="0" applyFont="1" applyBorder="1" applyAlignment="1" applyProtection="1">
      <alignment horizontal="left" vertical="center"/>
      <protection hidden="1"/>
    </xf>
    <xf numFmtId="0" fontId="5" fillId="0" borderId="39" xfId="0" applyFont="1" applyBorder="1" applyAlignment="1" applyProtection="1">
      <alignment horizontal="left" vertical="center"/>
      <protection hidden="1"/>
    </xf>
    <xf numFmtId="0" fontId="5" fillId="0" borderId="40" xfId="0" applyFont="1" applyBorder="1" applyAlignment="1" applyProtection="1">
      <alignment horizontal="left" vertical="center"/>
      <protection hidden="1"/>
    </xf>
    <xf numFmtId="0" fontId="25" fillId="0" borderId="41" xfId="0" applyFont="1" applyBorder="1" applyAlignment="1" applyProtection="1">
      <alignment horizontal="center" vertical="center"/>
      <protection hidden="1"/>
    </xf>
    <xf numFmtId="0" fontId="25" fillId="0" borderId="42" xfId="0" applyFont="1" applyBorder="1" applyAlignment="1" applyProtection="1">
      <alignment horizontal="center" vertical="center"/>
      <protection hidden="1"/>
    </xf>
    <xf numFmtId="0" fontId="25" fillId="0" borderId="43" xfId="0" applyFont="1" applyBorder="1" applyAlignment="1" applyProtection="1">
      <alignment horizontal="center" vertical="center"/>
      <protection hidden="1"/>
    </xf>
    <xf numFmtId="0" fontId="5" fillId="0" borderId="44" xfId="0" applyFont="1" applyBorder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right" vertical="center"/>
    </xf>
    <xf numFmtId="0" fontId="4" fillId="0" borderId="47" xfId="0" applyFont="1" applyBorder="1" applyAlignment="1" applyProtection="1">
      <alignment horizontal="center" vertical="center" textRotation="90" wrapText="1"/>
    </xf>
    <xf numFmtId="0" fontId="4" fillId="0" borderId="48" xfId="0" applyFont="1" applyBorder="1" applyAlignment="1" applyProtection="1">
      <alignment horizontal="center" vertical="center" textRotation="90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64" xfId="0" applyFont="1" applyBorder="1" applyAlignment="1" applyProtection="1">
      <alignment horizontal="center" vertical="center" textRotation="90" wrapText="1"/>
    </xf>
    <xf numFmtId="0" fontId="4" fillId="0" borderId="65" xfId="0" applyFont="1" applyBorder="1" applyAlignment="1" applyProtection="1">
      <alignment horizontal="center" vertical="center" textRotation="90" wrapText="1"/>
    </xf>
    <xf numFmtId="0" fontId="4" fillId="0" borderId="55" xfId="0" applyFont="1" applyBorder="1" applyAlignment="1" applyProtection="1">
      <alignment horizontal="center" vertical="center" textRotation="90" wrapText="1"/>
    </xf>
    <xf numFmtId="0" fontId="4" fillId="0" borderId="66" xfId="0" applyFont="1" applyBorder="1" applyAlignment="1" applyProtection="1">
      <alignment horizontal="center" vertical="center" textRotation="90" wrapText="1"/>
    </xf>
    <xf numFmtId="0" fontId="4" fillId="0" borderId="53" xfId="0" applyFont="1" applyBorder="1" applyAlignment="1" applyProtection="1">
      <alignment horizontal="center" vertical="center" textRotation="90" wrapText="1"/>
    </xf>
    <xf numFmtId="0" fontId="4" fillId="0" borderId="31" xfId="0" applyFont="1" applyBorder="1" applyAlignment="1" applyProtection="1">
      <alignment horizontal="center" vertical="center" textRotation="90" wrapText="1"/>
    </xf>
    <xf numFmtId="0" fontId="4" fillId="0" borderId="56" xfId="0" applyFont="1" applyBorder="1" applyAlignment="1" applyProtection="1">
      <alignment horizontal="center" vertical="center" textRotation="90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0" borderId="58" xfId="0" applyFont="1" applyBorder="1" applyAlignment="1" applyProtection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6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54" xfId="0" applyFont="1" applyBorder="1" applyAlignment="1" applyProtection="1">
      <alignment horizontal="center" vertical="center" textRotation="90" wrapText="1"/>
    </xf>
    <xf numFmtId="0" fontId="4" fillId="0" borderId="52" xfId="0" applyFont="1" applyBorder="1" applyAlignment="1" applyProtection="1">
      <alignment horizontal="center" vertical="center" textRotation="90" wrapText="1"/>
    </xf>
    <xf numFmtId="0" fontId="8" fillId="2" borderId="46" xfId="0" applyFont="1" applyFill="1" applyBorder="1" applyAlignment="1" applyProtection="1">
      <alignment horizontal="center" vertical="center"/>
    </xf>
    <xf numFmtId="0" fontId="8" fillId="2" borderId="61" xfId="0" applyFont="1" applyFill="1" applyBorder="1" applyAlignment="1" applyProtection="1">
      <alignment horizontal="center" vertical="center"/>
    </xf>
    <xf numFmtId="0" fontId="17" fillId="0" borderId="60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 textRotation="90" wrapText="1"/>
    </xf>
    <xf numFmtId="0" fontId="4" fillId="0" borderId="63" xfId="0" applyFont="1" applyBorder="1" applyAlignment="1" applyProtection="1">
      <alignment horizontal="center" vertical="center" textRotation="90" wrapText="1"/>
    </xf>
    <xf numFmtId="0" fontId="4" fillId="0" borderId="36" xfId="0" applyFont="1" applyBorder="1" applyAlignment="1" applyProtection="1">
      <alignment horizontal="center" vertical="center" textRotation="90" wrapText="1"/>
    </xf>
    <xf numFmtId="0" fontId="0" fillId="0" borderId="49" xfId="0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4" fillId="0" borderId="0" xfId="0" applyFont="1" applyBorder="1" applyAlignment="1" applyProtection="1">
      <alignment horizontal="center" vertical="center" textRotation="90" wrapText="1"/>
    </xf>
    <xf numFmtId="0" fontId="4" fillId="0" borderId="29" xfId="0" applyFont="1" applyBorder="1" applyAlignment="1" applyProtection="1">
      <alignment horizontal="center" vertical="center" textRotation="90" wrapText="1"/>
    </xf>
    <xf numFmtId="0" fontId="5" fillId="0" borderId="51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27" fillId="4" borderId="0" xfId="0" applyFont="1" applyFill="1" applyAlignment="1" applyProtection="1">
      <alignment horizontal="center"/>
      <protection hidden="1"/>
    </xf>
    <xf numFmtId="0" fontId="28" fillId="0" borderId="0" xfId="0" applyFont="1" applyAlignment="1" applyProtection="1">
      <protection hidden="1"/>
    </xf>
    <xf numFmtId="0" fontId="0" fillId="0" borderId="0" xfId="0" applyAlignment="1"/>
  </cellXfs>
  <cellStyles count="1">
    <cellStyle name="Normal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://www.eveque.co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336550</xdr:colOff>
      <xdr:row>0</xdr:row>
      <xdr:rowOff>774700</xdr:rowOff>
    </xdr:to>
    <xdr:pic>
      <xdr:nvPicPr>
        <xdr:cNvPr id="1298" name="Picture 2">
          <a:extLst>
            <a:ext uri="{FF2B5EF4-FFF2-40B4-BE49-F238E27FC236}">
              <a16:creationId xmlns:a16="http://schemas.microsoft.com/office/drawing/2014/main" id="{0A2B72D5-983C-2C17-F568-1629EB55B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35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336550</xdr:colOff>
      <xdr:row>27</xdr:row>
      <xdr:rowOff>793750</xdr:rowOff>
    </xdr:to>
    <xdr:pic>
      <xdr:nvPicPr>
        <xdr:cNvPr id="1299" name="Picture 4">
          <a:extLst>
            <a:ext uri="{FF2B5EF4-FFF2-40B4-BE49-F238E27FC236}">
              <a16:creationId xmlns:a16="http://schemas.microsoft.com/office/drawing/2014/main" id="{E5BBC043-B22A-50B8-35C6-04C2EC745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9200"/>
          <a:ext cx="26035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1200150</xdr:colOff>
      <xdr:row>2</xdr:row>
      <xdr:rowOff>120650</xdr:rowOff>
    </xdr:to>
    <xdr:pic>
      <xdr:nvPicPr>
        <xdr:cNvPr id="2128" name="Picture 4">
          <a:extLst>
            <a:ext uri="{FF2B5EF4-FFF2-40B4-BE49-F238E27FC236}">
              <a16:creationId xmlns:a16="http://schemas.microsoft.com/office/drawing/2014/main" id="{D51C2801-31BF-935F-CDC4-D6FD008C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0"/>
          <a:ext cx="1454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6350</xdr:rowOff>
    </xdr:from>
    <xdr:to>
      <xdr:col>11</xdr:col>
      <xdr:colOff>25400</xdr:colOff>
      <xdr:row>58</xdr:row>
      <xdr:rowOff>152400</xdr:rowOff>
    </xdr:to>
    <xdr:pic>
      <xdr:nvPicPr>
        <xdr:cNvPr id="310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5A6AD-6C07-6F25-E7BA-D53A9711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350"/>
          <a:ext cx="6699250" cy="935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6"/>
  </sheetPr>
  <dimension ref="A1:BG56"/>
  <sheetViews>
    <sheetView showGridLines="0" showRowColHeaders="0" tabSelected="1" view="pageBreakPreview" zoomScaleNormal="100" zoomScaleSheetLayoutView="100" workbookViewId="0">
      <selection activeCell="B9" sqref="B9"/>
    </sheetView>
  </sheetViews>
  <sheetFormatPr defaultRowHeight="12.5" x14ac:dyDescent="0.25"/>
  <cols>
    <col min="1" max="1" width="4" customWidth="1"/>
    <col min="2" max="2" width="27.08984375" customWidth="1"/>
    <col min="3" max="3" width="1.36328125" customWidth="1"/>
    <col min="4" max="9" width="9.36328125" customWidth="1"/>
    <col min="10" max="10" width="1.36328125" customWidth="1"/>
    <col min="11" max="11" width="8.36328125" customWidth="1"/>
    <col min="12" max="16" width="9.36328125" customWidth="1"/>
    <col min="17" max="18" width="9.36328125" style="38" hidden="1" customWidth="1"/>
    <col min="19" max="22" width="9.08984375" style="38" hidden="1" customWidth="1"/>
    <col min="23" max="23" width="11.90625" style="38" hidden="1" customWidth="1"/>
    <col min="24" max="58" width="9.08984375" style="38" hidden="1" customWidth="1"/>
    <col min="59" max="59" width="9.08984375" style="36" customWidth="1"/>
  </cols>
  <sheetData>
    <row r="1" spans="1:58" ht="73.5" customHeight="1" x14ac:dyDescent="0.25">
      <c r="A1" s="139"/>
      <c r="B1" s="140"/>
      <c r="C1" s="140"/>
      <c r="D1" s="140"/>
      <c r="E1" s="140"/>
      <c r="F1" s="140"/>
      <c r="G1" s="141"/>
      <c r="H1" s="1"/>
      <c r="I1" s="1"/>
      <c r="J1" s="1"/>
      <c r="K1" s="136" t="s">
        <v>82</v>
      </c>
      <c r="L1" s="137"/>
      <c r="M1" s="137"/>
      <c r="N1" s="137"/>
      <c r="O1" s="137"/>
      <c r="P1" s="137"/>
      <c r="Q1" s="37"/>
      <c r="R1" s="37"/>
    </row>
    <row r="2" spans="1:58" ht="14.25" customHeight="1" x14ac:dyDescent="0.25">
      <c r="A2" s="132" t="s">
        <v>0</v>
      </c>
      <c r="B2" s="132"/>
      <c r="C2" s="132"/>
      <c r="D2" s="132"/>
      <c r="E2" s="132"/>
      <c r="F2" s="132"/>
      <c r="G2" s="2"/>
      <c r="H2" s="2"/>
      <c r="I2" s="2"/>
      <c r="J2" s="2"/>
      <c r="K2" s="65" t="s">
        <v>1</v>
      </c>
      <c r="L2" s="132"/>
      <c r="M2" s="138"/>
      <c r="N2" s="138"/>
      <c r="O2" s="138"/>
      <c r="P2" s="138"/>
      <c r="Q2" s="39"/>
      <c r="R2" s="39"/>
    </row>
    <row r="3" spans="1:58" ht="20.149999999999999" customHeight="1" x14ac:dyDescent="0.3">
      <c r="A3" s="131" t="s">
        <v>2</v>
      </c>
      <c r="B3" s="131"/>
      <c r="C3" s="131"/>
      <c r="D3" s="131"/>
      <c r="E3" s="131"/>
      <c r="F3" s="131"/>
      <c r="G3" s="3"/>
      <c r="H3" s="3"/>
      <c r="I3" s="3"/>
      <c r="J3" s="3"/>
      <c r="K3" s="131" t="s">
        <v>3</v>
      </c>
      <c r="L3" s="131"/>
      <c r="M3" s="131"/>
      <c r="N3" s="131"/>
      <c r="O3" s="131"/>
      <c r="P3" s="131"/>
      <c r="Q3" s="40"/>
      <c r="R3" s="40"/>
    </row>
    <row r="4" spans="1:58" ht="17.25" customHeight="1" thickBot="1" x14ac:dyDescent="0.3">
      <c r="A4" s="4"/>
      <c r="B4" s="5"/>
      <c r="C4" s="5"/>
      <c r="D4" s="2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1"/>
      <c r="R4" s="41"/>
    </row>
    <row r="5" spans="1:58" ht="13.5" customHeight="1" thickTop="1" thickBot="1" x14ac:dyDescent="0.3">
      <c r="A5" s="111" t="s">
        <v>4</v>
      </c>
      <c r="B5" s="112"/>
      <c r="C5" s="62"/>
      <c r="D5" s="135" t="s">
        <v>5</v>
      </c>
      <c r="E5" s="119"/>
      <c r="F5" s="119"/>
      <c r="G5" s="119"/>
      <c r="H5" s="119"/>
      <c r="I5" s="119"/>
      <c r="J5" s="74"/>
      <c r="K5" s="119" t="s">
        <v>6</v>
      </c>
      <c r="L5" s="119"/>
      <c r="M5" s="119"/>
      <c r="N5" s="119"/>
      <c r="O5" s="119"/>
      <c r="P5" s="120"/>
      <c r="Q5" s="42"/>
      <c r="R5" s="42"/>
    </row>
    <row r="6" spans="1:58" ht="50.15" customHeight="1" x14ac:dyDescent="0.25">
      <c r="A6" s="113"/>
      <c r="B6" s="114"/>
      <c r="C6" s="63"/>
      <c r="D6" s="106" t="s">
        <v>7</v>
      </c>
      <c r="E6" s="100" t="s">
        <v>8</v>
      </c>
      <c r="F6" s="100" t="s">
        <v>9</v>
      </c>
      <c r="G6" s="129" t="s">
        <v>10</v>
      </c>
      <c r="H6" s="108" t="s">
        <v>11</v>
      </c>
      <c r="I6" s="108" t="s">
        <v>12</v>
      </c>
      <c r="J6" s="125" t="s">
        <v>13</v>
      </c>
      <c r="K6" s="126"/>
      <c r="L6" s="100" t="s">
        <v>14</v>
      </c>
      <c r="M6" s="129" t="s">
        <v>15</v>
      </c>
      <c r="N6" s="100" t="s">
        <v>16</v>
      </c>
      <c r="O6" s="100" t="s">
        <v>17</v>
      </c>
      <c r="P6" s="104" t="s">
        <v>18</v>
      </c>
      <c r="Q6" s="43"/>
      <c r="R6" s="43"/>
    </row>
    <row r="7" spans="1:58" ht="50.15" customHeight="1" thickBot="1" x14ac:dyDescent="0.3">
      <c r="A7" s="115"/>
      <c r="B7" s="116"/>
      <c r="C7" s="67"/>
      <c r="D7" s="107"/>
      <c r="E7" s="101"/>
      <c r="F7" s="101"/>
      <c r="G7" s="130"/>
      <c r="H7" s="109"/>
      <c r="I7" s="109"/>
      <c r="J7" s="127"/>
      <c r="K7" s="128"/>
      <c r="L7" s="101"/>
      <c r="M7" s="130"/>
      <c r="N7" s="101"/>
      <c r="O7" s="101"/>
      <c r="P7" s="105"/>
      <c r="Q7" s="43"/>
      <c r="R7" s="43" t="s">
        <v>45</v>
      </c>
      <c r="S7" s="38" t="s">
        <v>46</v>
      </c>
      <c r="T7" s="38" t="s">
        <v>47</v>
      </c>
      <c r="U7" s="38" t="s">
        <v>48</v>
      </c>
      <c r="V7" s="38" t="s">
        <v>49</v>
      </c>
      <c r="W7" s="38" t="s">
        <v>50</v>
      </c>
      <c r="X7" s="38" t="s">
        <v>51</v>
      </c>
      <c r="Y7" s="38" t="s">
        <v>52</v>
      </c>
      <c r="Z7" s="38" t="s">
        <v>53</v>
      </c>
      <c r="AA7" s="38" t="s">
        <v>54</v>
      </c>
      <c r="AB7" s="38" t="s">
        <v>55</v>
      </c>
      <c r="AC7" s="38" t="s">
        <v>56</v>
      </c>
      <c r="AD7" s="38" t="s">
        <v>57</v>
      </c>
      <c r="AE7" s="38" t="s">
        <v>58</v>
      </c>
      <c r="AF7" s="38" t="s">
        <v>59</v>
      </c>
      <c r="AG7" s="38" t="s">
        <v>60</v>
      </c>
      <c r="AH7" s="38" t="s">
        <v>61</v>
      </c>
      <c r="AI7" s="38" t="s">
        <v>62</v>
      </c>
      <c r="AJ7" s="38" t="s">
        <v>63</v>
      </c>
      <c r="AK7" s="38" t="s">
        <v>64</v>
      </c>
      <c r="AL7" s="38" t="s">
        <v>65</v>
      </c>
      <c r="AM7" s="38" t="s">
        <v>66</v>
      </c>
      <c r="AN7" s="38" t="s">
        <v>67</v>
      </c>
      <c r="AO7" s="38" t="s">
        <v>68</v>
      </c>
      <c r="AP7" s="38" t="s">
        <v>80</v>
      </c>
      <c r="AQ7" s="38" t="s">
        <v>69</v>
      </c>
      <c r="AR7" s="38" t="s">
        <v>70</v>
      </c>
      <c r="AS7" s="38" t="s">
        <v>71</v>
      </c>
      <c r="AT7" s="38" t="s">
        <v>72</v>
      </c>
      <c r="AU7" s="38" t="s">
        <v>73</v>
      </c>
      <c r="AV7" s="38" t="s">
        <v>74</v>
      </c>
      <c r="AW7" s="38" t="s">
        <v>75</v>
      </c>
      <c r="AX7" s="38" t="s">
        <v>76</v>
      </c>
      <c r="AY7" s="38" t="s">
        <v>77</v>
      </c>
      <c r="AZ7" s="38" t="s">
        <v>78</v>
      </c>
      <c r="BA7" s="38" t="s">
        <v>79</v>
      </c>
    </row>
    <row r="8" spans="1:58" ht="13.5" customHeight="1" thickBot="1" x14ac:dyDescent="0.3">
      <c r="A8" s="7"/>
      <c r="B8" s="66" t="s">
        <v>19</v>
      </c>
      <c r="C8" s="8"/>
      <c r="D8" s="9">
        <v>4</v>
      </c>
      <c r="E8" s="10">
        <v>2</v>
      </c>
      <c r="F8" s="10">
        <v>2</v>
      </c>
      <c r="G8" s="10">
        <v>2</v>
      </c>
      <c r="H8" s="10">
        <v>4</v>
      </c>
      <c r="I8" s="69">
        <v>4</v>
      </c>
      <c r="J8" s="76"/>
      <c r="K8" s="73">
        <v>3</v>
      </c>
      <c r="L8" s="11">
        <v>3</v>
      </c>
      <c r="M8" s="11">
        <v>3</v>
      </c>
      <c r="N8" s="11">
        <v>3</v>
      </c>
      <c r="O8" s="11">
        <v>3</v>
      </c>
      <c r="P8" s="12">
        <v>3</v>
      </c>
      <c r="Q8" s="44"/>
      <c r="R8" s="44"/>
    </row>
    <row r="9" spans="1:58" ht="20.149999999999999" customHeight="1" x14ac:dyDescent="0.25">
      <c r="A9" s="13">
        <v>1</v>
      </c>
      <c r="B9" s="32"/>
      <c r="C9" s="92">
        <f>COUNTIF(D9:I9,"&gt;0")</f>
        <v>0</v>
      </c>
      <c r="D9" s="49"/>
      <c r="E9" s="50"/>
      <c r="F9" s="50"/>
      <c r="G9" s="50"/>
      <c r="H9" s="50"/>
      <c r="I9" s="70"/>
      <c r="J9" s="95">
        <f>COUNTIF(K9:P9,"&gt;0")</f>
        <v>0</v>
      </c>
      <c r="K9" s="51"/>
      <c r="L9" s="50"/>
      <c r="M9" s="50"/>
      <c r="N9" s="50"/>
      <c r="O9" s="50"/>
      <c r="P9" s="52"/>
      <c r="Q9" s="53">
        <f t="shared" ref="Q9:Q23" si="0">B9</f>
        <v>0</v>
      </c>
      <c r="R9" s="53" t="str">
        <f>IF(D9=1,VLOOKUP(1,D9:Q9,14)," ")</f>
        <v xml:space="preserve"> </v>
      </c>
      <c r="S9" s="53" t="str">
        <f>IF(D9=2,VLOOKUP(2,D9:Q9,14)," ")</f>
        <v xml:space="preserve"> </v>
      </c>
      <c r="T9" s="53" t="str">
        <f>IF(D9=3,VLOOKUP(3,D9:Q9,14)," ")</f>
        <v xml:space="preserve"> </v>
      </c>
      <c r="U9" s="53" t="str">
        <f>IF(D9=4,VLOOKUP(4,D9:Q9,14)," ")</f>
        <v xml:space="preserve"> </v>
      </c>
      <c r="V9" s="53" t="str">
        <f>IF(E9=1,VLOOKUP(1,E9:R9,13)," ")</f>
        <v xml:space="preserve"> </v>
      </c>
      <c r="W9" s="53" t="str">
        <f>IF(E9=2,VLOOKUP(2,E9:R9,13)," ")</f>
        <v xml:space="preserve"> </v>
      </c>
      <c r="X9" s="53" t="str">
        <f>IF(F9=1,VLOOKUP(1,F9:R9,12)," ")</f>
        <v xml:space="preserve"> </v>
      </c>
      <c r="Y9" s="53" t="str">
        <f>IF(F9=2,VLOOKUP(2,F9:R9,12)," ")</f>
        <v xml:space="preserve"> </v>
      </c>
      <c r="Z9" s="53" t="str">
        <f>IF(G9=1,VLOOKUP(1,G9:R9,11)," ")</f>
        <v xml:space="preserve"> </v>
      </c>
      <c r="AA9" s="53" t="str">
        <f>IF(G9=2,VLOOKUP(2,G9:R9,11)," ")</f>
        <v xml:space="preserve"> </v>
      </c>
      <c r="AB9" s="53" t="str">
        <f>IF(H9=1,VLOOKUP(1,H9:R9,10)," ")</f>
        <v xml:space="preserve"> </v>
      </c>
      <c r="AC9" s="53" t="str">
        <f>IF(H9=2,VLOOKUP(2,H9:R9,10)," ")</f>
        <v xml:space="preserve"> </v>
      </c>
      <c r="AD9" s="53" t="str">
        <f>IF(H9=3,VLOOKUP(3,H9:R9,10)," ")</f>
        <v xml:space="preserve"> </v>
      </c>
      <c r="AE9" s="53" t="str">
        <f>IF(H9=4,VLOOKUP(4,H9:R9,10)," ")</f>
        <v xml:space="preserve"> </v>
      </c>
      <c r="AF9" s="53" t="str">
        <f>IF($I9=1,VLOOKUP(1,I9:R9,9)," ")</f>
        <v xml:space="preserve"> </v>
      </c>
      <c r="AG9" s="53" t="str">
        <f>IF($I9=2,VLOOKUP(2,I9:R9,9)," ")</f>
        <v xml:space="preserve"> </v>
      </c>
      <c r="AH9" s="53" t="str">
        <f>IF($I9=3,VLOOKUP(3,I9:R9,9)," ")</f>
        <v xml:space="preserve"> </v>
      </c>
      <c r="AI9" s="53" t="str">
        <f>IF($I9=4,VLOOKUP(4,I9:R9,9)," ")</f>
        <v xml:space="preserve"> </v>
      </c>
      <c r="AJ9" s="53" t="str">
        <f t="shared" ref="AJ9:AJ23" si="1">IF($K9=1,VLOOKUP(1,$K9:$R9,7)," ")</f>
        <v xml:space="preserve"> </v>
      </c>
      <c r="AK9" s="53" t="str">
        <f t="shared" ref="AK9:AK23" si="2">IF($K9=2,VLOOKUP(2,$K9:$R9,7)," ")</f>
        <v xml:space="preserve"> </v>
      </c>
      <c r="AL9" s="53" t="str">
        <f t="shared" ref="AL9:AL23" si="3">IF($K9=3,VLOOKUP(3,$K9:$R9,7)," ")</f>
        <v xml:space="preserve"> </v>
      </c>
      <c r="AM9" s="53" t="str">
        <f t="shared" ref="AM9:AM23" si="4">IF($L9=1,VLOOKUP(1,$L9:$R9,6)," ")</f>
        <v xml:space="preserve"> </v>
      </c>
      <c r="AN9" s="53" t="str">
        <f t="shared" ref="AN9:AN23" si="5">IF($L9=2,VLOOKUP(2,$L9:$R9,6)," ")</f>
        <v xml:space="preserve"> </v>
      </c>
      <c r="AO9" s="53" t="str">
        <f t="shared" ref="AO9:AO23" si="6">IF($L9=3,VLOOKUP(3,$L9:$R9,6)," ")</f>
        <v xml:space="preserve"> </v>
      </c>
      <c r="AP9" s="53" t="str">
        <f t="shared" ref="AP9:AP23" si="7">IF($M9=1,VLOOKUP(1,$M9:$R9,5)," ")</f>
        <v xml:space="preserve"> </v>
      </c>
      <c r="AQ9" s="53" t="str">
        <f t="shared" ref="AQ9:AQ23" si="8">IF($M9=2,VLOOKUP(2,$M9:$R9,5)," ")</f>
        <v xml:space="preserve"> </v>
      </c>
      <c r="AR9" s="53" t="str">
        <f t="shared" ref="AR9:AR23" si="9">IF($M9=3,VLOOKUP(3,$M9:$R9,5)," ")</f>
        <v xml:space="preserve"> </v>
      </c>
      <c r="AS9" s="53" t="str">
        <f t="shared" ref="AS9:AS23" si="10">IF($N9=1,VLOOKUP(1,$N9:$R9,4)," ")</f>
        <v xml:space="preserve"> </v>
      </c>
      <c r="AT9" s="53" t="str">
        <f t="shared" ref="AT9:AT23" si="11">IF($N9=2,VLOOKUP(2,$N9:$R9,4)," ")</f>
        <v xml:space="preserve"> </v>
      </c>
      <c r="AU9" s="53" t="str">
        <f t="shared" ref="AU9:AU23" si="12">IF($N9=3,VLOOKUP(3,$N9:$R9,4)," ")</f>
        <v xml:space="preserve"> </v>
      </c>
      <c r="AV9" s="53" t="str">
        <f t="shared" ref="AV9:AV23" si="13">IF($O9=1,VLOOKUP(1,$O9:$R9,3)," ")</f>
        <v xml:space="preserve"> </v>
      </c>
      <c r="AW9" s="53" t="str">
        <f t="shared" ref="AW9:AW23" si="14">IF($O9=2,VLOOKUP(2,$O9:$R9,3)," ")</f>
        <v xml:space="preserve"> </v>
      </c>
      <c r="AX9" s="53" t="str">
        <f t="shared" ref="AX9:AX23" si="15">IF($O9=3,VLOOKUP(3,$O9:$R9,3)," ")</f>
        <v xml:space="preserve"> </v>
      </c>
      <c r="AY9" s="53" t="str">
        <f t="shared" ref="AY9:AY23" si="16">IF($P9=1,VLOOKUP(1,$P9:$R9,2)," ")</f>
        <v xml:space="preserve"> </v>
      </c>
      <c r="AZ9" s="53" t="str">
        <f t="shared" ref="AZ9:AZ23" si="17">IF($P9=2,VLOOKUP(2,$P9:$R9,2)," ")</f>
        <v xml:space="preserve"> </v>
      </c>
      <c r="BA9" s="53" t="str">
        <f t="shared" ref="BA9:BA23" si="18">IF($P9=3,VLOOKUP(3,$P9:$R9,2)," ")</f>
        <v xml:space="preserve"> </v>
      </c>
      <c r="BB9" s="53"/>
      <c r="BC9" s="53">
        <f>COUNTIF($K9:$N9,1)</f>
        <v>0</v>
      </c>
      <c r="BD9" s="53">
        <f>COUNTIF($K9:$N9,2)</f>
        <v>0</v>
      </c>
      <c r="BE9" s="53">
        <f>COUNTIF($K9:$N9,3)</f>
        <v>0</v>
      </c>
      <c r="BF9" s="38">
        <f>COUNTIF(BC9:BE9,"&gt;1")</f>
        <v>0</v>
      </c>
    </row>
    <row r="10" spans="1:58" ht="20.149999999999999" customHeight="1" x14ac:dyDescent="0.25">
      <c r="A10" s="14">
        <v>2</v>
      </c>
      <c r="B10" s="33"/>
      <c r="C10" s="93">
        <f t="shared" ref="C10:C23" si="19">COUNTIF(D10:I10,"&gt;0")</f>
        <v>0</v>
      </c>
      <c r="D10" s="54"/>
      <c r="E10" s="55"/>
      <c r="F10" s="55"/>
      <c r="G10" s="55"/>
      <c r="H10" s="55"/>
      <c r="I10" s="71"/>
      <c r="J10" s="96">
        <f t="shared" ref="J10:J23" si="20">COUNTIF(K10:P10,"&gt;0")</f>
        <v>0</v>
      </c>
      <c r="K10" s="56"/>
      <c r="L10" s="55"/>
      <c r="M10" s="55"/>
      <c r="N10" s="55"/>
      <c r="O10" s="55"/>
      <c r="P10" s="57"/>
      <c r="Q10" s="53">
        <f t="shared" si="0"/>
        <v>0</v>
      </c>
      <c r="R10" s="53" t="str">
        <f t="shared" ref="R10:R23" si="21">IF(D10=1,VLOOKUP(1,D10:Q10,14)," ")</f>
        <v xml:space="preserve"> </v>
      </c>
      <c r="S10" s="53" t="str">
        <f t="shared" ref="S10:S23" si="22">IF(D10=2,VLOOKUP(2,D10:Q10,14)," ")</f>
        <v xml:space="preserve"> </v>
      </c>
      <c r="T10" s="53" t="str">
        <f t="shared" ref="T10:T23" si="23">IF(D10=3,VLOOKUP(3,D10:Q10,14)," ")</f>
        <v xml:space="preserve"> </v>
      </c>
      <c r="U10" s="53" t="str">
        <f t="shared" ref="U10:U23" si="24">IF(D10=4,VLOOKUP(4,D10:Q10,14)," ")</f>
        <v xml:space="preserve"> </v>
      </c>
      <c r="V10" s="53" t="str">
        <f t="shared" ref="V10:V23" si="25">IF(E10=1,VLOOKUP(1,E10:R10,13)," ")</f>
        <v xml:space="preserve"> </v>
      </c>
      <c r="W10" s="53" t="str">
        <f t="shared" ref="W10:W23" si="26">IF(E10=2,VLOOKUP(2,E10:R10,13)," ")</f>
        <v xml:space="preserve"> </v>
      </c>
      <c r="X10" s="53" t="str">
        <f t="shared" ref="X10:X23" si="27">IF(F10=1,VLOOKUP(1,F10:R10,12)," ")</f>
        <v xml:space="preserve"> </v>
      </c>
      <c r="Y10" s="53" t="str">
        <f t="shared" ref="Y10:Y23" si="28">IF(F10=2,VLOOKUP(2,F10:R10,12)," ")</f>
        <v xml:space="preserve"> </v>
      </c>
      <c r="Z10" s="53" t="str">
        <f t="shared" ref="Z10:Z23" si="29">IF(G10=1,VLOOKUP(1,G10:R10,11)," ")</f>
        <v xml:space="preserve"> </v>
      </c>
      <c r="AA10" s="53" t="str">
        <f t="shared" ref="AA10:AA23" si="30">IF(G10=2,VLOOKUP(2,G10:R10,11)," ")</f>
        <v xml:space="preserve"> </v>
      </c>
      <c r="AB10" s="53" t="str">
        <f t="shared" ref="AB10:AB23" si="31">IF(H10=1,VLOOKUP(1,H10:R10,10)," ")</f>
        <v xml:space="preserve"> </v>
      </c>
      <c r="AC10" s="53" t="str">
        <f t="shared" ref="AC10:AC23" si="32">IF(H10=2,VLOOKUP(2,H10:R10,10)," ")</f>
        <v xml:space="preserve"> </v>
      </c>
      <c r="AD10" s="53" t="str">
        <f t="shared" ref="AD10:AD23" si="33">IF(H10=3,VLOOKUP(3,H10:R10,10)," ")</f>
        <v xml:space="preserve"> </v>
      </c>
      <c r="AE10" s="53" t="str">
        <f t="shared" ref="AE10:AE23" si="34">IF(H10=4,VLOOKUP(4,H10:R10,10)," ")</f>
        <v xml:space="preserve"> </v>
      </c>
      <c r="AF10" s="53" t="str">
        <f t="shared" ref="AF10:AF23" si="35">IF($I10=1,VLOOKUP(1,I10:R10,9)," ")</f>
        <v xml:space="preserve"> </v>
      </c>
      <c r="AG10" s="53" t="str">
        <f t="shared" ref="AG10:AG23" si="36">IF($I10=2,VLOOKUP(2,I10:R10,9)," ")</f>
        <v xml:space="preserve"> </v>
      </c>
      <c r="AH10" s="53" t="str">
        <f t="shared" ref="AH10:AH23" si="37">IF($I10=3,VLOOKUP(3,I10:R10,9)," ")</f>
        <v xml:space="preserve"> </v>
      </c>
      <c r="AI10" s="53" t="str">
        <f t="shared" ref="AI10:AI23" si="38">IF($I10=4,VLOOKUP(4,I10:R10,9)," ")</f>
        <v xml:space="preserve"> </v>
      </c>
      <c r="AJ10" s="53" t="str">
        <f t="shared" si="1"/>
        <v xml:space="preserve"> </v>
      </c>
      <c r="AK10" s="53" t="str">
        <f t="shared" si="2"/>
        <v xml:space="preserve"> </v>
      </c>
      <c r="AL10" s="53" t="str">
        <f t="shared" si="3"/>
        <v xml:space="preserve"> </v>
      </c>
      <c r="AM10" s="53" t="str">
        <f t="shared" si="4"/>
        <v xml:space="preserve"> </v>
      </c>
      <c r="AN10" s="53" t="str">
        <f t="shared" si="5"/>
        <v xml:space="preserve"> </v>
      </c>
      <c r="AO10" s="53" t="str">
        <f t="shared" si="6"/>
        <v xml:space="preserve"> </v>
      </c>
      <c r="AP10" s="53" t="str">
        <f t="shared" si="7"/>
        <v xml:space="preserve"> </v>
      </c>
      <c r="AQ10" s="53" t="str">
        <f t="shared" si="8"/>
        <v xml:space="preserve"> </v>
      </c>
      <c r="AR10" s="53" t="str">
        <f t="shared" si="9"/>
        <v xml:space="preserve"> </v>
      </c>
      <c r="AS10" s="53" t="str">
        <f t="shared" si="10"/>
        <v xml:space="preserve"> </v>
      </c>
      <c r="AT10" s="53" t="str">
        <f t="shared" si="11"/>
        <v xml:space="preserve"> </v>
      </c>
      <c r="AU10" s="53" t="str">
        <f t="shared" si="12"/>
        <v xml:space="preserve"> </v>
      </c>
      <c r="AV10" s="53" t="str">
        <f t="shared" si="13"/>
        <v xml:space="preserve"> </v>
      </c>
      <c r="AW10" s="53" t="str">
        <f t="shared" si="14"/>
        <v xml:space="preserve"> </v>
      </c>
      <c r="AX10" s="53" t="str">
        <f t="shared" si="15"/>
        <v xml:space="preserve"> </v>
      </c>
      <c r="AY10" s="53" t="str">
        <f t="shared" si="16"/>
        <v xml:space="preserve"> </v>
      </c>
      <c r="AZ10" s="53" t="str">
        <f t="shared" si="17"/>
        <v xml:space="preserve"> </v>
      </c>
      <c r="BA10" s="53" t="str">
        <f t="shared" si="18"/>
        <v xml:space="preserve"> </v>
      </c>
      <c r="BB10" s="53"/>
      <c r="BC10" s="53">
        <f t="shared" ref="BC10:BC50" si="39">COUNTIF($K10:$N10,1)</f>
        <v>0</v>
      </c>
      <c r="BD10" s="53">
        <f t="shared" ref="BD10:BD50" si="40">COUNTIF($K10:$N10,2)</f>
        <v>0</v>
      </c>
      <c r="BE10" s="53">
        <f t="shared" ref="BE10:BE50" si="41">COUNTIF($K10:$N10,3)</f>
        <v>0</v>
      </c>
      <c r="BF10" s="38">
        <f t="shared" ref="BF10:BF50" si="42">COUNTIF(BC10:BE10,"&gt;1")</f>
        <v>0</v>
      </c>
    </row>
    <row r="11" spans="1:58" ht="20.149999999999999" customHeight="1" x14ac:dyDescent="0.25">
      <c r="A11" s="14">
        <v>3</v>
      </c>
      <c r="B11" s="33"/>
      <c r="C11" s="93">
        <f t="shared" si="19"/>
        <v>0</v>
      </c>
      <c r="D11" s="54"/>
      <c r="E11" s="55"/>
      <c r="F11" s="55"/>
      <c r="G11" s="55"/>
      <c r="H11" s="55"/>
      <c r="I11" s="71"/>
      <c r="J11" s="96">
        <f t="shared" si="20"/>
        <v>0</v>
      </c>
      <c r="K11" s="56"/>
      <c r="L11" s="55"/>
      <c r="M11" s="55"/>
      <c r="N11" s="55"/>
      <c r="O11" s="55"/>
      <c r="P11" s="57"/>
      <c r="Q11" s="53">
        <f t="shared" si="0"/>
        <v>0</v>
      </c>
      <c r="R11" s="53" t="str">
        <f t="shared" si="21"/>
        <v xml:space="preserve"> </v>
      </c>
      <c r="S11" s="53" t="str">
        <f t="shared" si="22"/>
        <v xml:space="preserve"> </v>
      </c>
      <c r="T11" s="53" t="str">
        <f t="shared" si="23"/>
        <v xml:space="preserve"> </v>
      </c>
      <c r="U11" s="53" t="str">
        <f t="shared" si="24"/>
        <v xml:space="preserve"> </v>
      </c>
      <c r="V11" s="53" t="str">
        <f t="shared" si="25"/>
        <v xml:space="preserve"> </v>
      </c>
      <c r="W11" s="53" t="str">
        <f t="shared" si="26"/>
        <v xml:space="preserve"> </v>
      </c>
      <c r="X11" s="53" t="str">
        <f t="shared" si="27"/>
        <v xml:space="preserve"> </v>
      </c>
      <c r="Y11" s="53" t="str">
        <f t="shared" si="28"/>
        <v xml:space="preserve"> </v>
      </c>
      <c r="Z11" s="53" t="str">
        <f t="shared" si="29"/>
        <v xml:space="preserve"> </v>
      </c>
      <c r="AA11" s="53" t="str">
        <f t="shared" si="30"/>
        <v xml:space="preserve"> </v>
      </c>
      <c r="AB11" s="53" t="str">
        <f t="shared" si="31"/>
        <v xml:space="preserve"> </v>
      </c>
      <c r="AC11" s="53" t="str">
        <f t="shared" si="32"/>
        <v xml:space="preserve"> </v>
      </c>
      <c r="AD11" s="53" t="str">
        <f t="shared" si="33"/>
        <v xml:space="preserve"> </v>
      </c>
      <c r="AE11" s="53" t="str">
        <f t="shared" si="34"/>
        <v xml:space="preserve"> </v>
      </c>
      <c r="AF11" s="53" t="str">
        <f t="shared" si="35"/>
        <v xml:space="preserve"> </v>
      </c>
      <c r="AG11" s="53" t="str">
        <f t="shared" si="36"/>
        <v xml:space="preserve"> </v>
      </c>
      <c r="AH11" s="53" t="str">
        <f t="shared" si="37"/>
        <v xml:space="preserve"> </v>
      </c>
      <c r="AI11" s="53" t="str">
        <f t="shared" si="38"/>
        <v xml:space="preserve"> </v>
      </c>
      <c r="AJ11" s="53" t="str">
        <f t="shared" si="1"/>
        <v xml:space="preserve"> </v>
      </c>
      <c r="AK11" s="53" t="str">
        <f t="shared" si="2"/>
        <v xml:space="preserve"> </v>
      </c>
      <c r="AL11" s="53" t="str">
        <f t="shared" si="3"/>
        <v xml:space="preserve"> </v>
      </c>
      <c r="AM11" s="53" t="str">
        <f t="shared" si="4"/>
        <v xml:space="preserve"> </v>
      </c>
      <c r="AN11" s="53" t="str">
        <f t="shared" si="5"/>
        <v xml:space="preserve"> </v>
      </c>
      <c r="AO11" s="53" t="str">
        <f t="shared" si="6"/>
        <v xml:space="preserve"> </v>
      </c>
      <c r="AP11" s="53" t="str">
        <f t="shared" si="7"/>
        <v xml:space="preserve"> </v>
      </c>
      <c r="AQ11" s="53" t="str">
        <f t="shared" si="8"/>
        <v xml:space="preserve"> </v>
      </c>
      <c r="AR11" s="53" t="str">
        <f t="shared" si="9"/>
        <v xml:space="preserve"> </v>
      </c>
      <c r="AS11" s="53" t="str">
        <f t="shared" si="10"/>
        <v xml:space="preserve"> </v>
      </c>
      <c r="AT11" s="53" t="str">
        <f t="shared" si="11"/>
        <v xml:space="preserve"> </v>
      </c>
      <c r="AU11" s="53" t="str">
        <f t="shared" si="12"/>
        <v xml:space="preserve"> </v>
      </c>
      <c r="AV11" s="53" t="str">
        <f t="shared" si="13"/>
        <v xml:space="preserve"> </v>
      </c>
      <c r="AW11" s="53" t="str">
        <f t="shared" si="14"/>
        <v xml:space="preserve"> </v>
      </c>
      <c r="AX11" s="53" t="str">
        <f t="shared" si="15"/>
        <v xml:space="preserve"> </v>
      </c>
      <c r="AY11" s="53" t="str">
        <f t="shared" si="16"/>
        <v xml:space="preserve"> </v>
      </c>
      <c r="AZ11" s="53" t="str">
        <f t="shared" si="17"/>
        <v xml:space="preserve"> </v>
      </c>
      <c r="BA11" s="53" t="str">
        <f t="shared" si="18"/>
        <v xml:space="preserve"> </v>
      </c>
      <c r="BB11" s="53"/>
      <c r="BC11" s="53">
        <f t="shared" si="39"/>
        <v>0</v>
      </c>
      <c r="BD11" s="53">
        <f t="shared" si="40"/>
        <v>0</v>
      </c>
      <c r="BE11" s="53">
        <f t="shared" si="41"/>
        <v>0</v>
      </c>
      <c r="BF11" s="38">
        <f t="shared" si="42"/>
        <v>0</v>
      </c>
    </row>
    <row r="12" spans="1:58" ht="20.149999999999999" customHeight="1" x14ac:dyDescent="0.25">
      <c r="A12" s="14">
        <v>4</v>
      </c>
      <c r="B12" s="33"/>
      <c r="C12" s="93">
        <f t="shared" si="19"/>
        <v>0</v>
      </c>
      <c r="D12" s="54"/>
      <c r="E12" s="55"/>
      <c r="F12" s="55"/>
      <c r="G12" s="55"/>
      <c r="H12" s="55"/>
      <c r="I12" s="71"/>
      <c r="J12" s="96">
        <f t="shared" si="20"/>
        <v>0</v>
      </c>
      <c r="K12" s="56"/>
      <c r="L12" s="55"/>
      <c r="M12" s="55"/>
      <c r="N12" s="55"/>
      <c r="O12" s="55"/>
      <c r="P12" s="57"/>
      <c r="Q12" s="53">
        <f t="shared" si="0"/>
        <v>0</v>
      </c>
      <c r="R12" s="53" t="str">
        <f t="shared" si="21"/>
        <v xml:space="preserve"> </v>
      </c>
      <c r="S12" s="53" t="str">
        <f t="shared" si="22"/>
        <v xml:space="preserve"> </v>
      </c>
      <c r="T12" s="53" t="str">
        <f t="shared" si="23"/>
        <v xml:space="preserve"> </v>
      </c>
      <c r="U12" s="53" t="str">
        <f t="shared" si="24"/>
        <v xml:space="preserve"> </v>
      </c>
      <c r="V12" s="53" t="str">
        <f t="shared" si="25"/>
        <v xml:space="preserve"> </v>
      </c>
      <c r="W12" s="53" t="str">
        <f t="shared" si="26"/>
        <v xml:space="preserve"> </v>
      </c>
      <c r="X12" s="53" t="str">
        <f t="shared" si="27"/>
        <v xml:space="preserve"> </v>
      </c>
      <c r="Y12" s="53" t="str">
        <f t="shared" si="28"/>
        <v xml:space="preserve"> </v>
      </c>
      <c r="Z12" s="53" t="str">
        <f t="shared" si="29"/>
        <v xml:space="preserve"> </v>
      </c>
      <c r="AA12" s="53" t="str">
        <f t="shared" si="30"/>
        <v xml:space="preserve"> </v>
      </c>
      <c r="AB12" s="53" t="str">
        <f t="shared" si="31"/>
        <v xml:space="preserve"> </v>
      </c>
      <c r="AC12" s="53" t="str">
        <f t="shared" si="32"/>
        <v xml:space="preserve"> </v>
      </c>
      <c r="AD12" s="53" t="str">
        <f t="shared" si="33"/>
        <v xml:space="preserve"> </v>
      </c>
      <c r="AE12" s="53" t="str">
        <f t="shared" si="34"/>
        <v xml:space="preserve"> </v>
      </c>
      <c r="AF12" s="53" t="str">
        <f t="shared" si="35"/>
        <v xml:space="preserve"> </v>
      </c>
      <c r="AG12" s="53" t="str">
        <f t="shared" si="36"/>
        <v xml:space="preserve"> </v>
      </c>
      <c r="AH12" s="53" t="str">
        <f t="shared" si="37"/>
        <v xml:space="preserve"> </v>
      </c>
      <c r="AI12" s="53" t="str">
        <f t="shared" si="38"/>
        <v xml:space="preserve"> </v>
      </c>
      <c r="AJ12" s="53" t="str">
        <f t="shared" si="1"/>
        <v xml:space="preserve"> </v>
      </c>
      <c r="AK12" s="53" t="str">
        <f t="shared" si="2"/>
        <v xml:space="preserve"> </v>
      </c>
      <c r="AL12" s="53" t="str">
        <f t="shared" si="3"/>
        <v xml:space="preserve"> </v>
      </c>
      <c r="AM12" s="53" t="str">
        <f t="shared" si="4"/>
        <v xml:space="preserve"> </v>
      </c>
      <c r="AN12" s="53" t="str">
        <f t="shared" si="5"/>
        <v xml:space="preserve"> </v>
      </c>
      <c r="AO12" s="53" t="str">
        <f t="shared" si="6"/>
        <v xml:space="preserve"> </v>
      </c>
      <c r="AP12" s="53" t="str">
        <f t="shared" si="7"/>
        <v xml:space="preserve"> </v>
      </c>
      <c r="AQ12" s="53" t="str">
        <f t="shared" si="8"/>
        <v xml:space="preserve"> </v>
      </c>
      <c r="AR12" s="53" t="str">
        <f t="shared" si="9"/>
        <v xml:space="preserve"> </v>
      </c>
      <c r="AS12" s="53" t="str">
        <f t="shared" si="10"/>
        <v xml:space="preserve"> </v>
      </c>
      <c r="AT12" s="53" t="str">
        <f t="shared" si="11"/>
        <v xml:space="preserve"> </v>
      </c>
      <c r="AU12" s="53" t="str">
        <f t="shared" si="12"/>
        <v xml:space="preserve"> </v>
      </c>
      <c r="AV12" s="53" t="str">
        <f t="shared" si="13"/>
        <v xml:space="preserve"> </v>
      </c>
      <c r="AW12" s="53" t="str">
        <f t="shared" si="14"/>
        <v xml:space="preserve"> </v>
      </c>
      <c r="AX12" s="53" t="str">
        <f t="shared" si="15"/>
        <v xml:space="preserve"> </v>
      </c>
      <c r="AY12" s="53" t="str">
        <f t="shared" si="16"/>
        <v xml:space="preserve"> </v>
      </c>
      <c r="AZ12" s="53" t="str">
        <f t="shared" si="17"/>
        <v xml:space="preserve"> </v>
      </c>
      <c r="BA12" s="53" t="str">
        <f t="shared" si="18"/>
        <v xml:space="preserve"> </v>
      </c>
      <c r="BB12" s="53"/>
      <c r="BC12" s="53">
        <f t="shared" si="39"/>
        <v>0</v>
      </c>
      <c r="BD12" s="53">
        <f t="shared" si="40"/>
        <v>0</v>
      </c>
      <c r="BE12" s="53">
        <f t="shared" si="41"/>
        <v>0</v>
      </c>
      <c r="BF12" s="38">
        <f t="shared" si="42"/>
        <v>0</v>
      </c>
    </row>
    <row r="13" spans="1:58" ht="20.149999999999999" customHeight="1" x14ac:dyDescent="0.25">
      <c r="A13" s="14">
        <v>5</v>
      </c>
      <c r="B13" s="33"/>
      <c r="C13" s="93">
        <f t="shared" si="19"/>
        <v>0</v>
      </c>
      <c r="D13" s="54"/>
      <c r="E13" s="55"/>
      <c r="F13" s="55"/>
      <c r="G13" s="55"/>
      <c r="H13" s="55"/>
      <c r="I13" s="71"/>
      <c r="J13" s="96">
        <f t="shared" si="20"/>
        <v>0</v>
      </c>
      <c r="K13" s="56"/>
      <c r="L13" s="55"/>
      <c r="M13" s="55"/>
      <c r="N13" s="55"/>
      <c r="O13" s="55"/>
      <c r="P13" s="57"/>
      <c r="Q13" s="53">
        <f t="shared" si="0"/>
        <v>0</v>
      </c>
      <c r="R13" s="53" t="str">
        <f t="shared" si="21"/>
        <v xml:space="preserve"> </v>
      </c>
      <c r="S13" s="53" t="str">
        <f t="shared" si="22"/>
        <v xml:space="preserve"> </v>
      </c>
      <c r="T13" s="53" t="str">
        <f t="shared" si="23"/>
        <v xml:space="preserve"> </v>
      </c>
      <c r="U13" s="53" t="str">
        <f t="shared" si="24"/>
        <v xml:space="preserve"> </v>
      </c>
      <c r="V13" s="53" t="str">
        <f t="shared" si="25"/>
        <v xml:space="preserve"> </v>
      </c>
      <c r="W13" s="53" t="str">
        <f t="shared" si="26"/>
        <v xml:space="preserve"> </v>
      </c>
      <c r="X13" s="53" t="str">
        <f t="shared" si="27"/>
        <v xml:space="preserve"> </v>
      </c>
      <c r="Y13" s="53" t="str">
        <f t="shared" si="28"/>
        <v xml:space="preserve"> </v>
      </c>
      <c r="Z13" s="53" t="str">
        <f t="shared" si="29"/>
        <v xml:space="preserve"> </v>
      </c>
      <c r="AA13" s="53" t="str">
        <f t="shared" si="30"/>
        <v xml:space="preserve"> </v>
      </c>
      <c r="AB13" s="53" t="str">
        <f t="shared" si="31"/>
        <v xml:space="preserve"> </v>
      </c>
      <c r="AC13" s="53" t="str">
        <f t="shared" si="32"/>
        <v xml:space="preserve"> </v>
      </c>
      <c r="AD13" s="53" t="str">
        <f t="shared" si="33"/>
        <v xml:space="preserve"> </v>
      </c>
      <c r="AE13" s="53" t="str">
        <f t="shared" si="34"/>
        <v xml:space="preserve"> </v>
      </c>
      <c r="AF13" s="53" t="str">
        <f t="shared" si="35"/>
        <v xml:space="preserve"> </v>
      </c>
      <c r="AG13" s="53" t="str">
        <f t="shared" si="36"/>
        <v xml:space="preserve"> </v>
      </c>
      <c r="AH13" s="53" t="str">
        <f t="shared" si="37"/>
        <v xml:space="preserve"> </v>
      </c>
      <c r="AI13" s="53" t="str">
        <f t="shared" si="38"/>
        <v xml:space="preserve"> </v>
      </c>
      <c r="AJ13" s="53" t="str">
        <f t="shared" si="1"/>
        <v xml:space="preserve"> </v>
      </c>
      <c r="AK13" s="53" t="str">
        <f t="shared" si="2"/>
        <v xml:space="preserve"> </v>
      </c>
      <c r="AL13" s="53" t="str">
        <f t="shared" si="3"/>
        <v xml:space="preserve"> </v>
      </c>
      <c r="AM13" s="53" t="str">
        <f t="shared" si="4"/>
        <v xml:space="preserve"> </v>
      </c>
      <c r="AN13" s="53" t="str">
        <f t="shared" si="5"/>
        <v xml:space="preserve"> </v>
      </c>
      <c r="AO13" s="53" t="str">
        <f t="shared" si="6"/>
        <v xml:space="preserve"> </v>
      </c>
      <c r="AP13" s="53" t="str">
        <f t="shared" si="7"/>
        <v xml:space="preserve"> </v>
      </c>
      <c r="AQ13" s="53" t="str">
        <f t="shared" si="8"/>
        <v xml:space="preserve"> </v>
      </c>
      <c r="AR13" s="53" t="str">
        <f t="shared" si="9"/>
        <v xml:space="preserve"> </v>
      </c>
      <c r="AS13" s="53" t="str">
        <f t="shared" si="10"/>
        <v xml:space="preserve"> </v>
      </c>
      <c r="AT13" s="53" t="str">
        <f t="shared" si="11"/>
        <v xml:space="preserve"> </v>
      </c>
      <c r="AU13" s="53" t="str">
        <f t="shared" si="12"/>
        <v xml:space="preserve"> </v>
      </c>
      <c r="AV13" s="53" t="str">
        <f t="shared" si="13"/>
        <v xml:space="preserve"> </v>
      </c>
      <c r="AW13" s="53" t="str">
        <f t="shared" si="14"/>
        <v xml:space="preserve"> </v>
      </c>
      <c r="AX13" s="53" t="str">
        <f t="shared" si="15"/>
        <v xml:space="preserve"> </v>
      </c>
      <c r="AY13" s="53" t="str">
        <f t="shared" si="16"/>
        <v xml:space="preserve"> </v>
      </c>
      <c r="AZ13" s="53" t="str">
        <f t="shared" si="17"/>
        <v xml:space="preserve"> </v>
      </c>
      <c r="BA13" s="53" t="str">
        <f t="shared" si="18"/>
        <v xml:space="preserve"> </v>
      </c>
      <c r="BB13" s="53"/>
      <c r="BC13" s="53">
        <f t="shared" si="39"/>
        <v>0</v>
      </c>
      <c r="BD13" s="53">
        <f t="shared" si="40"/>
        <v>0</v>
      </c>
      <c r="BE13" s="53">
        <f t="shared" si="41"/>
        <v>0</v>
      </c>
      <c r="BF13" s="38">
        <f t="shared" si="42"/>
        <v>0</v>
      </c>
    </row>
    <row r="14" spans="1:58" ht="20.149999999999999" customHeight="1" x14ac:dyDescent="0.25">
      <c r="A14" s="14">
        <v>6</v>
      </c>
      <c r="B14" s="33"/>
      <c r="C14" s="93">
        <f t="shared" si="19"/>
        <v>0</v>
      </c>
      <c r="D14" s="54"/>
      <c r="E14" s="55"/>
      <c r="F14" s="55"/>
      <c r="G14" s="55"/>
      <c r="H14" s="55"/>
      <c r="I14" s="71"/>
      <c r="J14" s="96">
        <f t="shared" si="20"/>
        <v>0</v>
      </c>
      <c r="K14" s="56"/>
      <c r="L14" s="55"/>
      <c r="M14" s="55"/>
      <c r="N14" s="55"/>
      <c r="O14" s="55"/>
      <c r="P14" s="57"/>
      <c r="Q14" s="53">
        <f t="shared" si="0"/>
        <v>0</v>
      </c>
      <c r="R14" s="53" t="str">
        <f t="shared" si="21"/>
        <v xml:space="preserve"> </v>
      </c>
      <c r="S14" s="53" t="str">
        <f t="shared" si="22"/>
        <v xml:space="preserve"> </v>
      </c>
      <c r="T14" s="53" t="str">
        <f t="shared" si="23"/>
        <v xml:space="preserve"> </v>
      </c>
      <c r="U14" s="53" t="str">
        <f t="shared" si="24"/>
        <v xml:space="preserve"> </v>
      </c>
      <c r="V14" s="53" t="str">
        <f t="shared" si="25"/>
        <v xml:space="preserve"> </v>
      </c>
      <c r="W14" s="53" t="str">
        <f t="shared" si="26"/>
        <v xml:space="preserve"> </v>
      </c>
      <c r="X14" s="53" t="str">
        <f t="shared" si="27"/>
        <v xml:space="preserve"> </v>
      </c>
      <c r="Y14" s="53" t="str">
        <f t="shared" si="28"/>
        <v xml:space="preserve"> </v>
      </c>
      <c r="Z14" s="53" t="str">
        <f t="shared" si="29"/>
        <v xml:space="preserve"> </v>
      </c>
      <c r="AA14" s="53" t="str">
        <f t="shared" si="30"/>
        <v xml:space="preserve"> </v>
      </c>
      <c r="AB14" s="53" t="str">
        <f t="shared" si="31"/>
        <v xml:space="preserve"> </v>
      </c>
      <c r="AC14" s="53" t="str">
        <f t="shared" si="32"/>
        <v xml:space="preserve"> </v>
      </c>
      <c r="AD14" s="53" t="str">
        <f t="shared" si="33"/>
        <v xml:space="preserve"> </v>
      </c>
      <c r="AE14" s="53" t="str">
        <f t="shared" si="34"/>
        <v xml:space="preserve"> </v>
      </c>
      <c r="AF14" s="53" t="str">
        <f t="shared" si="35"/>
        <v xml:space="preserve"> </v>
      </c>
      <c r="AG14" s="53" t="str">
        <f t="shared" si="36"/>
        <v xml:space="preserve"> </v>
      </c>
      <c r="AH14" s="53" t="str">
        <f t="shared" si="37"/>
        <v xml:space="preserve"> </v>
      </c>
      <c r="AI14" s="53" t="str">
        <f t="shared" si="38"/>
        <v xml:space="preserve"> </v>
      </c>
      <c r="AJ14" s="53" t="str">
        <f t="shared" si="1"/>
        <v xml:space="preserve"> </v>
      </c>
      <c r="AK14" s="53" t="str">
        <f t="shared" si="2"/>
        <v xml:space="preserve"> </v>
      </c>
      <c r="AL14" s="53" t="str">
        <f t="shared" si="3"/>
        <v xml:space="preserve"> </v>
      </c>
      <c r="AM14" s="53" t="str">
        <f t="shared" si="4"/>
        <v xml:space="preserve"> </v>
      </c>
      <c r="AN14" s="53" t="str">
        <f t="shared" si="5"/>
        <v xml:space="preserve"> </v>
      </c>
      <c r="AO14" s="53" t="str">
        <f t="shared" si="6"/>
        <v xml:space="preserve"> </v>
      </c>
      <c r="AP14" s="53" t="str">
        <f t="shared" si="7"/>
        <v xml:space="preserve"> </v>
      </c>
      <c r="AQ14" s="53" t="str">
        <f t="shared" si="8"/>
        <v xml:space="preserve"> </v>
      </c>
      <c r="AR14" s="53" t="str">
        <f t="shared" si="9"/>
        <v xml:space="preserve"> </v>
      </c>
      <c r="AS14" s="53" t="str">
        <f t="shared" si="10"/>
        <v xml:space="preserve"> </v>
      </c>
      <c r="AT14" s="53" t="str">
        <f t="shared" si="11"/>
        <v xml:space="preserve"> </v>
      </c>
      <c r="AU14" s="53" t="str">
        <f t="shared" si="12"/>
        <v xml:space="preserve"> </v>
      </c>
      <c r="AV14" s="53" t="str">
        <f t="shared" si="13"/>
        <v xml:space="preserve"> </v>
      </c>
      <c r="AW14" s="53" t="str">
        <f t="shared" si="14"/>
        <v xml:space="preserve"> </v>
      </c>
      <c r="AX14" s="53" t="str">
        <f t="shared" si="15"/>
        <v xml:space="preserve"> </v>
      </c>
      <c r="AY14" s="53" t="str">
        <f t="shared" si="16"/>
        <v xml:space="preserve"> </v>
      </c>
      <c r="AZ14" s="53" t="str">
        <f t="shared" si="17"/>
        <v xml:space="preserve"> </v>
      </c>
      <c r="BA14" s="53" t="str">
        <f t="shared" si="18"/>
        <v xml:space="preserve"> </v>
      </c>
      <c r="BB14" s="53"/>
      <c r="BC14" s="53">
        <f t="shared" si="39"/>
        <v>0</v>
      </c>
      <c r="BD14" s="53">
        <f t="shared" si="40"/>
        <v>0</v>
      </c>
      <c r="BE14" s="53">
        <f t="shared" si="41"/>
        <v>0</v>
      </c>
      <c r="BF14" s="38">
        <f t="shared" si="42"/>
        <v>0</v>
      </c>
    </row>
    <row r="15" spans="1:58" ht="20.149999999999999" customHeight="1" x14ac:dyDescent="0.25">
      <c r="A15" s="14">
        <v>7</v>
      </c>
      <c r="B15" s="33"/>
      <c r="C15" s="93">
        <f t="shared" si="19"/>
        <v>0</v>
      </c>
      <c r="D15" s="54"/>
      <c r="E15" s="55"/>
      <c r="F15" s="55"/>
      <c r="G15" s="55"/>
      <c r="H15" s="55"/>
      <c r="I15" s="71"/>
      <c r="J15" s="96">
        <f t="shared" si="20"/>
        <v>0</v>
      </c>
      <c r="K15" s="56"/>
      <c r="L15" s="55"/>
      <c r="M15" s="55"/>
      <c r="N15" s="55"/>
      <c r="O15" s="55"/>
      <c r="P15" s="57"/>
      <c r="Q15" s="53">
        <f t="shared" si="0"/>
        <v>0</v>
      </c>
      <c r="R15" s="53" t="str">
        <f t="shared" si="21"/>
        <v xml:space="preserve"> </v>
      </c>
      <c r="S15" s="53" t="str">
        <f t="shared" si="22"/>
        <v xml:space="preserve"> </v>
      </c>
      <c r="T15" s="53" t="str">
        <f t="shared" si="23"/>
        <v xml:space="preserve"> </v>
      </c>
      <c r="U15" s="53" t="str">
        <f t="shared" si="24"/>
        <v xml:space="preserve"> </v>
      </c>
      <c r="V15" s="53" t="str">
        <f t="shared" si="25"/>
        <v xml:space="preserve"> </v>
      </c>
      <c r="W15" s="53" t="str">
        <f t="shared" si="26"/>
        <v xml:space="preserve"> </v>
      </c>
      <c r="X15" s="53" t="str">
        <f t="shared" si="27"/>
        <v xml:space="preserve"> </v>
      </c>
      <c r="Y15" s="53" t="str">
        <f t="shared" si="28"/>
        <v xml:space="preserve"> </v>
      </c>
      <c r="Z15" s="53" t="str">
        <f t="shared" si="29"/>
        <v xml:space="preserve"> </v>
      </c>
      <c r="AA15" s="53" t="str">
        <f t="shared" si="30"/>
        <v xml:space="preserve"> </v>
      </c>
      <c r="AB15" s="53" t="str">
        <f t="shared" si="31"/>
        <v xml:space="preserve"> </v>
      </c>
      <c r="AC15" s="53" t="str">
        <f t="shared" si="32"/>
        <v xml:space="preserve"> </v>
      </c>
      <c r="AD15" s="53" t="str">
        <f t="shared" si="33"/>
        <v xml:space="preserve"> </v>
      </c>
      <c r="AE15" s="53" t="str">
        <f t="shared" si="34"/>
        <v xml:space="preserve"> </v>
      </c>
      <c r="AF15" s="53" t="str">
        <f t="shared" si="35"/>
        <v xml:space="preserve"> </v>
      </c>
      <c r="AG15" s="53" t="str">
        <f t="shared" si="36"/>
        <v xml:space="preserve"> </v>
      </c>
      <c r="AH15" s="53" t="str">
        <f t="shared" si="37"/>
        <v xml:space="preserve"> </v>
      </c>
      <c r="AI15" s="53" t="str">
        <f t="shared" si="38"/>
        <v xml:space="preserve"> </v>
      </c>
      <c r="AJ15" s="53" t="str">
        <f t="shared" si="1"/>
        <v xml:space="preserve"> </v>
      </c>
      <c r="AK15" s="53" t="str">
        <f t="shared" si="2"/>
        <v xml:space="preserve"> </v>
      </c>
      <c r="AL15" s="53" t="str">
        <f t="shared" si="3"/>
        <v xml:space="preserve"> </v>
      </c>
      <c r="AM15" s="53" t="str">
        <f t="shared" si="4"/>
        <v xml:space="preserve"> </v>
      </c>
      <c r="AN15" s="53" t="str">
        <f t="shared" si="5"/>
        <v xml:space="preserve"> </v>
      </c>
      <c r="AO15" s="53" t="str">
        <f t="shared" si="6"/>
        <v xml:space="preserve"> </v>
      </c>
      <c r="AP15" s="53" t="str">
        <f t="shared" si="7"/>
        <v xml:space="preserve"> </v>
      </c>
      <c r="AQ15" s="53" t="str">
        <f t="shared" si="8"/>
        <v xml:space="preserve"> </v>
      </c>
      <c r="AR15" s="53" t="str">
        <f t="shared" si="9"/>
        <v xml:space="preserve"> </v>
      </c>
      <c r="AS15" s="53" t="str">
        <f t="shared" si="10"/>
        <v xml:space="preserve"> </v>
      </c>
      <c r="AT15" s="53" t="str">
        <f t="shared" si="11"/>
        <v xml:space="preserve"> </v>
      </c>
      <c r="AU15" s="53" t="str">
        <f t="shared" si="12"/>
        <v xml:space="preserve"> </v>
      </c>
      <c r="AV15" s="53" t="str">
        <f t="shared" si="13"/>
        <v xml:space="preserve"> </v>
      </c>
      <c r="AW15" s="53" t="str">
        <f t="shared" si="14"/>
        <v xml:space="preserve"> </v>
      </c>
      <c r="AX15" s="53" t="str">
        <f t="shared" si="15"/>
        <v xml:space="preserve"> </v>
      </c>
      <c r="AY15" s="53" t="str">
        <f t="shared" si="16"/>
        <v xml:space="preserve"> </v>
      </c>
      <c r="AZ15" s="53" t="str">
        <f t="shared" si="17"/>
        <v xml:space="preserve"> </v>
      </c>
      <c r="BA15" s="53" t="str">
        <f t="shared" si="18"/>
        <v xml:space="preserve"> </v>
      </c>
      <c r="BB15" s="53"/>
      <c r="BC15" s="53">
        <f t="shared" si="39"/>
        <v>0</v>
      </c>
      <c r="BD15" s="53">
        <f t="shared" si="40"/>
        <v>0</v>
      </c>
      <c r="BE15" s="53">
        <f t="shared" si="41"/>
        <v>0</v>
      </c>
      <c r="BF15" s="38">
        <f t="shared" si="42"/>
        <v>0</v>
      </c>
    </row>
    <row r="16" spans="1:58" ht="20.149999999999999" customHeight="1" x14ac:dyDescent="0.25">
      <c r="A16" s="14">
        <v>8</v>
      </c>
      <c r="B16" s="33"/>
      <c r="C16" s="93">
        <f t="shared" si="19"/>
        <v>0</v>
      </c>
      <c r="D16" s="54"/>
      <c r="E16" s="55"/>
      <c r="F16" s="55"/>
      <c r="G16" s="55"/>
      <c r="H16" s="55"/>
      <c r="I16" s="71"/>
      <c r="J16" s="96">
        <f t="shared" si="20"/>
        <v>0</v>
      </c>
      <c r="K16" s="56"/>
      <c r="L16" s="55"/>
      <c r="M16" s="55"/>
      <c r="N16" s="55"/>
      <c r="O16" s="55"/>
      <c r="P16" s="57"/>
      <c r="Q16" s="53">
        <f t="shared" si="0"/>
        <v>0</v>
      </c>
      <c r="R16" s="53" t="str">
        <f t="shared" si="21"/>
        <v xml:space="preserve"> </v>
      </c>
      <c r="S16" s="53" t="str">
        <f t="shared" si="22"/>
        <v xml:space="preserve"> </v>
      </c>
      <c r="T16" s="53" t="str">
        <f t="shared" si="23"/>
        <v xml:space="preserve"> </v>
      </c>
      <c r="U16" s="53" t="str">
        <f t="shared" si="24"/>
        <v xml:space="preserve"> </v>
      </c>
      <c r="V16" s="53" t="str">
        <f t="shared" si="25"/>
        <v xml:space="preserve"> </v>
      </c>
      <c r="W16" s="53" t="str">
        <f t="shared" si="26"/>
        <v xml:space="preserve"> </v>
      </c>
      <c r="X16" s="53" t="str">
        <f t="shared" si="27"/>
        <v xml:space="preserve"> </v>
      </c>
      <c r="Y16" s="53" t="str">
        <f t="shared" si="28"/>
        <v xml:space="preserve"> </v>
      </c>
      <c r="Z16" s="53" t="str">
        <f t="shared" si="29"/>
        <v xml:space="preserve"> </v>
      </c>
      <c r="AA16" s="53" t="str">
        <f t="shared" si="30"/>
        <v xml:space="preserve"> </v>
      </c>
      <c r="AB16" s="53" t="str">
        <f t="shared" si="31"/>
        <v xml:space="preserve"> </v>
      </c>
      <c r="AC16" s="53" t="str">
        <f t="shared" si="32"/>
        <v xml:space="preserve"> </v>
      </c>
      <c r="AD16" s="53" t="str">
        <f t="shared" si="33"/>
        <v xml:space="preserve"> </v>
      </c>
      <c r="AE16" s="53" t="str">
        <f t="shared" si="34"/>
        <v xml:space="preserve"> </v>
      </c>
      <c r="AF16" s="53" t="str">
        <f t="shared" si="35"/>
        <v xml:space="preserve"> </v>
      </c>
      <c r="AG16" s="53" t="str">
        <f t="shared" si="36"/>
        <v xml:space="preserve"> </v>
      </c>
      <c r="AH16" s="53" t="str">
        <f t="shared" si="37"/>
        <v xml:space="preserve"> </v>
      </c>
      <c r="AI16" s="53" t="str">
        <f t="shared" si="38"/>
        <v xml:space="preserve"> </v>
      </c>
      <c r="AJ16" s="53" t="str">
        <f t="shared" si="1"/>
        <v xml:space="preserve"> </v>
      </c>
      <c r="AK16" s="53" t="str">
        <f t="shared" si="2"/>
        <v xml:space="preserve"> </v>
      </c>
      <c r="AL16" s="53" t="str">
        <f t="shared" si="3"/>
        <v xml:space="preserve"> </v>
      </c>
      <c r="AM16" s="53" t="str">
        <f t="shared" si="4"/>
        <v xml:space="preserve"> </v>
      </c>
      <c r="AN16" s="53" t="str">
        <f t="shared" si="5"/>
        <v xml:space="preserve"> </v>
      </c>
      <c r="AO16" s="53" t="str">
        <f t="shared" si="6"/>
        <v xml:space="preserve"> </v>
      </c>
      <c r="AP16" s="53" t="str">
        <f t="shared" si="7"/>
        <v xml:space="preserve"> </v>
      </c>
      <c r="AQ16" s="53" t="str">
        <f t="shared" si="8"/>
        <v xml:space="preserve"> </v>
      </c>
      <c r="AR16" s="53" t="str">
        <f t="shared" si="9"/>
        <v xml:space="preserve"> </v>
      </c>
      <c r="AS16" s="53" t="str">
        <f t="shared" si="10"/>
        <v xml:space="preserve"> </v>
      </c>
      <c r="AT16" s="53" t="str">
        <f t="shared" si="11"/>
        <v xml:space="preserve"> </v>
      </c>
      <c r="AU16" s="53" t="str">
        <f t="shared" si="12"/>
        <v xml:space="preserve"> </v>
      </c>
      <c r="AV16" s="53" t="str">
        <f t="shared" si="13"/>
        <v xml:space="preserve"> </v>
      </c>
      <c r="AW16" s="53" t="str">
        <f t="shared" si="14"/>
        <v xml:space="preserve"> </v>
      </c>
      <c r="AX16" s="53" t="str">
        <f t="shared" si="15"/>
        <v xml:space="preserve"> </v>
      </c>
      <c r="AY16" s="53" t="str">
        <f t="shared" si="16"/>
        <v xml:space="preserve"> </v>
      </c>
      <c r="AZ16" s="53" t="str">
        <f t="shared" si="17"/>
        <v xml:space="preserve"> </v>
      </c>
      <c r="BA16" s="53" t="str">
        <f t="shared" si="18"/>
        <v xml:space="preserve"> </v>
      </c>
      <c r="BB16" s="53"/>
      <c r="BC16" s="53">
        <f t="shared" si="39"/>
        <v>0</v>
      </c>
      <c r="BD16" s="53">
        <f t="shared" si="40"/>
        <v>0</v>
      </c>
      <c r="BE16" s="53">
        <f t="shared" si="41"/>
        <v>0</v>
      </c>
      <c r="BF16" s="38">
        <f t="shared" si="42"/>
        <v>0</v>
      </c>
    </row>
    <row r="17" spans="1:58" ht="20.149999999999999" customHeight="1" x14ac:dyDescent="0.25">
      <c r="A17" s="14">
        <v>9</v>
      </c>
      <c r="B17" s="33"/>
      <c r="C17" s="93">
        <f t="shared" si="19"/>
        <v>0</v>
      </c>
      <c r="D17" s="54"/>
      <c r="E17" s="55"/>
      <c r="F17" s="55"/>
      <c r="G17" s="55"/>
      <c r="H17" s="55"/>
      <c r="I17" s="71"/>
      <c r="J17" s="96">
        <f t="shared" si="20"/>
        <v>0</v>
      </c>
      <c r="K17" s="56"/>
      <c r="L17" s="55"/>
      <c r="M17" s="55"/>
      <c r="N17" s="55"/>
      <c r="O17" s="55"/>
      <c r="P17" s="57"/>
      <c r="Q17" s="53">
        <f t="shared" si="0"/>
        <v>0</v>
      </c>
      <c r="R17" s="53" t="str">
        <f t="shared" si="21"/>
        <v xml:space="preserve"> </v>
      </c>
      <c r="S17" s="53" t="str">
        <f t="shared" si="22"/>
        <v xml:space="preserve"> </v>
      </c>
      <c r="T17" s="53" t="str">
        <f t="shared" si="23"/>
        <v xml:space="preserve"> </v>
      </c>
      <c r="U17" s="53" t="str">
        <f t="shared" si="24"/>
        <v xml:space="preserve"> </v>
      </c>
      <c r="V17" s="53" t="str">
        <f t="shared" si="25"/>
        <v xml:space="preserve"> </v>
      </c>
      <c r="W17" s="53" t="str">
        <f t="shared" si="26"/>
        <v xml:space="preserve"> </v>
      </c>
      <c r="X17" s="53" t="str">
        <f t="shared" si="27"/>
        <v xml:space="preserve"> </v>
      </c>
      <c r="Y17" s="53" t="str">
        <f t="shared" si="28"/>
        <v xml:space="preserve"> </v>
      </c>
      <c r="Z17" s="53" t="str">
        <f t="shared" si="29"/>
        <v xml:space="preserve"> </v>
      </c>
      <c r="AA17" s="53" t="str">
        <f t="shared" si="30"/>
        <v xml:space="preserve"> </v>
      </c>
      <c r="AB17" s="53" t="str">
        <f t="shared" si="31"/>
        <v xml:space="preserve"> </v>
      </c>
      <c r="AC17" s="53" t="str">
        <f t="shared" si="32"/>
        <v xml:space="preserve"> </v>
      </c>
      <c r="AD17" s="53" t="str">
        <f t="shared" si="33"/>
        <v xml:space="preserve"> </v>
      </c>
      <c r="AE17" s="53" t="str">
        <f t="shared" si="34"/>
        <v xml:space="preserve"> </v>
      </c>
      <c r="AF17" s="53" t="str">
        <f t="shared" si="35"/>
        <v xml:space="preserve"> </v>
      </c>
      <c r="AG17" s="53" t="str">
        <f t="shared" si="36"/>
        <v xml:space="preserve"> </v>
      </c>
      <c r="AH17" s="53" t="str">
        <f t="shared" si="37"/>
        <v xml:space="preserve"> </v>
      </c>
      <c r="AI17" s="53" t="str">
        <f t="shared" si="38"/>
        <v xml:space="preserve"> </v>
      </c>
      <c r="AJ17" s="53" t="str">
        <f t="shared" si="1"/>
        <v xml:space="preserve"> </v>
      </c>
      <c r="AK17" s="53" t="str">
        <f t="shared" si="2"/>
        <v xml:space="preserve"> </v>
      </c>
      <c r="AL17" s="53" t="str">
        <f t="shared" si="3"/>
        <v xml:space="preserve"> </v>
      </c>
      <c r="AM17" s="53" t="str">
        <f t="shared" si="4"/>
        <v xml:space="preserve"> </v>
      </c>
      <c r="AN17" s="53" t="str">
        <f t="shared" si="5"/>
        <v xml:space="preserve"> </v>
      </c>
      <c r="AO17" s="53" t="str">
        <f t="shared" si="6"/>
        <v xml:space="preserve"> </v>
      </c>
      <c r="AP17" s="53" t="str">
        <f t="shared" si="7"/>
        <v xml:space="preserve"> </v>
      </c>
      <c r="AQ17" s="53" t="str">
        <f t="shared" si="8"/>
        <v xml:space="preserve"> </v>
      </c>
      <c r="AR17" s="53" t="str">
        <f t="shared" si="9"/>
        <v xml:space="preserve"> </v>
      </c>
      <c r="AS17" s="53" t="str">
        <f t="shared" si="10"/>
        <v xml:space="preserve"> </v>
      </c>
      <c r="AT17" s="53" t="str">
        <f t="shared" si="11"/>
        <v xml:space="preserve"> </v>
      </c>
      <c r="AU17" s="53" t="str">
        <f t="shared" si="12"/>
        <v xml:space="preserve"> </v>
      </c>
      <c r="AV17" s="53" t="str">
        <f t="shared" si="13"/>
        <v xml:space="preserve"> </v>
      </c>
      <c r="AW17" s="53" t="str">
        <f t="shared" si="14"/>
        <v xml:space="preserve"> </v>
      </c>
      <c r="AX17" s="53" t="str">
        <f t="shared" si="15"/>
        <v xml:space="preserve"> </v>
      </c>
      <c r="AY17" s="53" t="str">
        <f t="shared" si="16"/>
        <v xml:space="preserve"> </v>
      </c>
      <c r="AZ17" s="53" t="str">
        <f t="shared" si="17"/>
        <v xml:space="preserve"> </v>
      </c>
      <c r="BA17" s="53" t="str">
        <f t="shared" si="18"/>
        <v xml:space="preserve"> </v>
      </c>
      <c r="BB17" s="53"/>
      <c r="BC17" s="53">
        <f t="shared" si="39"/>
        <v>0</v>
      </c>
      <c r="BD17" s="53">
        <f t="shared" si="40"/>
        <v>0</v>
      </c>
      <c r="BE17" s="53">
        <f t="shared" si="41"/>
        <v>0</v>
      </c>
      <c r="BF17" s="38">
        <f t="shared" si="42"/>
        <v>0</v>
      </c>
    </row>
    <row r="18" spans="1:58" ht="20.149999999999999" customHeight="1" x14ac:dyDescent="0.25">
      <c r="A18" s="14">
        <v>10</v>
      </c>
      <c r="B18" s="33"/>
      <c r="C18" s="93">
        <f t="shared" si="19"/>
        <v>0</v>
      </c>
      <c r="D18" s="54"/>
      <c r="E18" s="55"/>
      <c r="F18" s="55"/>
      <c r="G18" s="55"/>
      <c r="H18" s="55"/>
      <c r="I18" s="71"/>
      <c r="J18" s="96">
        <f t="shared" si="20"/>
        <v>0</v>
      </c>
      <c r="K18" s="56"/>
      <c r="L18" s="55"/>
      <c r="M18" s="55"/>
      <c r="N18" s="55"/>
      <c r="O18" s="55"/>
      <c r="P18" s="57"/>
      <c r="Q18" s="53">
        <f t="shared" si="0"/>
        <v>0</v>
      </c>
      <c r="R18" s="53" t="str">
        <f t="shared" si="21"/>
        <v xml:space="preserve"> </v>
      </c>
      <c r="S18" s="53" t="str">
        <f t="shared" si="22"/>
        <v xml:space="preserve"> </v>
      </c>
      <c r="T18" s="53" t="str">
        <f t="shared" si="23"/>
        <v xml:space="preserve"> </v>
      </c>
      <c r="U18" s="53" t="str">
        <f t="shared" si="24"/>
        <v xml:space="preserve"> </v>
      </c>
      <c r="V18" s="53" t="str">
        <f t="shared" si="25"/>
        <v xml:space="preserve"> </v>
      </c>
      <c r="W18" s="53" t="str">
        <f t="shared" si="26"/>
        <v xml:space="preserve"> </v>
      </c>
      <c r="X18" s="53" t="str">
        <f t="shared" si="27"/>
        <v xml:space="preserve"> </v>
      </c>
      <c r="Y18" s="53" t="str">
        <f t="shared" si="28"/>
        <v xml:space="preserve"> </v>
      </c>
      <c r="Z18" s="53" t="str">
        <f t="shared" si="29"/>
        <v xml:space="preserve"> </v>
      </c>
      <c r="AA18" s="53" t="str">
        <f t="shared" si="30"/>
        <v xml:space="preserve"> </v>
      </c>
      <c r="AB18" s="53" t="str">
        <f t="shared" si="31"/>
        <v xml:space="preserve"> </v>
      </c>
      <c r="AC18" s="53" t="str">
        <f t="shared" si="32"/>
        <v xml:space="preserve"> </v>
      </c>
      <c r="AD18" s="53" t="str">
        <f t="shared" si="33"/>
        <v xml:space="preserve"> </v>
      </c>
      <c r="AE18" s="53" t="str">
        <f t="shared" si="34"/>
        <v xml:space="preserve"> </v>
      </c>
      <c r="AF18" s="53" t="str">
        <f t="shared" si="35"/>
        <v xml:space="preserve"> </v>
      </c>
      <c r="AG18" s="53" t="str">
        <f t="shared" si="36"/>
        <v xml:space="preserve"> </v>
      </c>
      <c r="AH18" s="53" t="str">
        <f t="shared" si="37"/>
        <v xml:space="preserve"> </v>
      </c>
      <c r="AI18" s="53" t="str">
        <f t="shared" si="38"/>
        <v xml:space="preserve"> </v>
      </c>
      <c r="AJ18" s="53" t="str">
        <f t="shared" si="1"/>
        <v xml:space="preserve"> </v>
      </c>
      <c r="AK18" s="53" t="str">
        <f t="shared" si="2"/>
        <v xml:space="preserve"> </v>
      </c>
      <c r="AL18" s="53" t="str">
        <f t="shared" si="3"/>
        <v xml:space="preserve"> </v>
      </c>
      <c r="AM18" s="53" t="str">
        <f t="shared" si="4"/>
        <v xml:space="preserve"> </v>
      </c>
      <c r="AN18" s="53" t="str">
        <f t="shared" si="5"/>
        <v xml:space="preserve"> </v>
      </c>
      <c r="AO18" s="53" t="str">
        <f t="shared" si="6"/>
        <v xml:space="preserve"> </v>
      </c>
      <c r="AP18" s="53" t="str">
        <f t="shared" si="7"/>
        <v xml:space="preserve"> </v>
      </c>
      <c r="AQ18" s="53" t="str">
        <f t="shared" si="8"/>
        <v xml:space="preserve"> </v>
      </c>
      <c r="AR18" s="53" t="str">
        <f t="shared" si="9"/>
        <v xml:space="preserve"> </v>
      </c>
      <c r="AS18" s="53" t="str">
        <f t="shared" si="10"/>
        <v xml:space="preserve"> </v>
      </c>
      <c r="AT18" s="53" t="str">
        <f t="shared" si="11"/>
        <v xml:space="preserve"> </v>
      </c>
      <c r="AU18" s="53" t="str">
        <f t="shared" si="12"/>
        <v xml:space="preserve"> </v>
      </c>
      <c r="AV18" s="53" t="str">
        <f t="shared" si="13"/>
        <v xml:space="preserve"> </v>
      </c>
      <c r="AW18" s="53" t="str">
        <f t="shared" si="14"/>
        <v xml:space="preserve"> </v>
      </c>
      <c r="AX18" s="53" t="str">
        <f t="shared" si="15"/>
        <v xml:space="preserve"> </v>
      </c>
      <c r="AY18" s="53" t="str">
        <f t="shared" si="16"/>
        <v xml:space="preserve"> </v>
      </c>
      <c r="AZ18" s="53" t="str">
        <f t="shared" si="17"/>
        <v xml:space="preserve"> </v>
      </c>
      <c r="BA18" s="53" t="str">
        <f t="shared" si="18"/>
        <v xml:space="preserve"> </v>
      </c>
      <c r="BB18" s="53"/>
      <c r="BC18" s="53">
        <f t="shared" si="39"/>
        <v>0</v>
      </c>
      <c r="BD18" s="53">
        <f t="shared" si="40"/>
        <v>0</v>
      </c>
      <c r="BE18" s="53">
        <f t="shared" si="41"/>
        <v>0</v>
      </c>
      <c r="BF18" s="38">
        <f t="shared" si="42"/>
        <v>0</v>
      </c>
    </row>
    <row r="19" spans="1:58" ht="20.149999999999999" customHeight="1" x14ac:dyDescent="0.25">
      <c r="A19" s="14">
        <v>11</v>
      </c>
      <c r="B19" s="33"/>
      <c r="C19" s="93">
        <f t="shared" si="19"/>
        <v>0</v>
      </c>
      <c r="D19" s="54"/>
      <c r="E19" s="55"/>
      <c r="F19" s="55"/>
      <c r="G19" s="55"/>
      <c r="H19" s="55"/>
      <c r="I19" s="71"/>
      <c r="J19" s="96">
        <f t="shared" si="20"/>
        <v>0</v>
      </c>
      <c r="K19" s="56"/>
      <c r="L19" s="55"/>
      <c r="M19" s="55"/>
      <c r="N19" s="55"/>
      <c r="O19" s="55"/>
      <c r="P19" s="57"/>
      <c r="Q19" s="53">
        <f t="shared" si="0"/>
        <v>0</v>
      </c>
      <c r="R19" s="53" t="str">
        <f t="shared" si="21"/>
        <v xml:space="preserve"> </v>
      </c>
      <c r="S19" s="53" t="str">
        <f t="shared" si="22"/>
        <v xml:space="preserve"> </v>
      </c>
      <c r="T19" s="53" t="str">
        <f t="shared" si="23"/>
        <v xml:space="preserve"> </v>
      </c>
      <c r="U19" s="53" t="str">
        <f t="shared" si="24"/>
        <v xml:space="preserve"> </v>
      </c>
      <c r="V19" s="53" t="str">
        <f t="shared" si="25"/>
        <v xml:space="preserve"> </v>
      </c>
      <c r="W19" s="53" t="str">
        <f t="shared" si="26"/>
        <v xml:space="preserve"> </v>
      </c>
      <c r="X19" s="53" t="str">
        <f t="shared" si="27"/>
        <v xml:space="preserve"> </v>
      </c>
      <c r="Y19" s="53" t="str">
        <f t="shared" si="28"/>
        <v xml:space="preserve"> </v>
      </c>
      <c r="Z19" s="53" t="str">
        <f t="shared" si="29"/>
        <v xml:space="preserve"> </v>
      </c>
      <c r="AA19" s="53" t="str">
        <f t="shared" si="30"/>
        <v xml:space="preserve"> </v>
      </c>
      <c r="AB19" s="53" t="str">
        <f t="shared" si="31"/>
        <v xml:space="preserve"> </v>
      </c>
      <c r="AC19" s="53" t="str">
        <f t="shared" si="32"/>
        <v xml:space="preserve"> </v>
      </c>
      <c r="AD19" s="53" t="str">
        <f t="shared" si="33"/>
        <v xml:space="preserve"> </v>
      </c>
      <c r="AE19" s="53" t="str">
        <f t="shared" si="34"/>
        <v xml:space="preserve"> </v>
      </c>
      <c r="AF19" s="53" t="str">
        <f t="shared" si="35"/>
        <v xml:space="preserve"> </v>
      </c>
      <c r="AG19" s="53" t="str">
        <f t="shared" si="36"/>
        <v xml:space="preserve"> </v>
      </c>
      <c r="AH19" s="53" t="str">
        <f t="shared" si="37"/>
        <v xml:space="preserve"> </v>
      </c>
      <c r="AI19" s="53" t="str">
        <f t="shared" si="38"/>
        <v xml:space="preserve"> </v>
      </c>
      <c r="AJ19" s="53" t="str">
        <f t="shared" si="1"/>
        <v xml:space="preserve"> </v>
      </c>
      <c r="AK19" s="53" t="str">
        <f t="shared" si="2"/>
        <v xml:space="preserve"> </v>
      </c>
      <c r="AL19" s="53" t="str">
        <f t="shared" si="3"/>
        <v xml:space="preserve"> </v>
      </c>
      <c r="AM19" s="53" t="str">
        <f t="shared" si="4"/>
        <v xml:space="preserve"> </v>
      </c>
      <c r="AN19" s="53" t="str">
        <f t="shared" si="5"/>
        <v xml:space="preserve"> </v>
      </c>
      <c r="AO19" s="53" t="str">
        <f t="shared" si="6"/>
        <v xml:space="preserve"> </v>
      </c>
      <c r="AP19" s="53" t="str">
        <f t="shared" si="7"/>
        <v xml:space="preserve"> </v>
      </c>
      <c r="AQ19" s="53" t="str">
        <f t="shared" si="8"/>
        <v xml:space="preserve"> </v>
      </c>
      <c r="AR19" s="53" t="str">
        <f t="shared" si="9"/>
        <v xml:space="preserve"> </v>
      </c>
      <c r="AS19" s="53" t="str">
        <f t="shared" si="10"/>
        <v xml:space="preserve"> </v>
      </c>
      <c r="AT19" s="53" t="str">
        <f t="shared" si="11"/>
        <v xml:space="preserve"> </v>
      </c>
      <c r="AU19" s="53" t="str">
        <f t="shared" si="12"/>
        <v xml:space="preserve"> </v>
      </c>
      <c r="AV19" s="53" t="str">
        <f t="shared" si="13"/>
        <v xml:space="preserve"> </v>
      </c>
      <c r="AW19" s="53" t="str">
        <f t="shared" si="14"/>
        <v xml:space="preserve"> </v>
      </c>
      <c r="AX19" s="53" t="str">
        <f t="shared" si="15"/>
        <v xml:space="preserve"> </v>
      </c>
      <c r="AY19" s="53" t="str">
        <f t="shared" si="16"/>
        <v xml:space="preserve"> </v>
      </c>
      <c r="AZ19" s="53" t="str">
        <f t="shared" si="17"/>
        <v xml:space="preserve"> </v>
      </c>
      <c r="BA19" s="53" t="str">
        <f t="shared" si="18"/>
        <v xml:space="preserve"> </v>
      </c>
      <c r="BB19" s="53"/>
      <c r="BC19" s="53">
        <f t="shared" si="39"/>
        <v>0</v>
      </c>
      <c r="BD19" s="53">
        <f t="shared" si="40"/>
        <v>0</v>
      </c>
      <c r="BE19" s="53">
        <f t="shared" si="41"/>
        <v>0</v>
      </c>
      <c r="BF19" s="38">
        <f t="shared" si="42"/>
        <v>0</v>
      </c>
    </row>
    <row r="20" spans="1:58" ht="20.149999999999999" customHeight="1" x14ac:dyDescent="0.25">
      <c r="A20" s="14">
        <v>12</v>
      </c>
      <c r="B20" s="33"/>
      <c r="C20" s="93">
        <f t="shared" si="19"/>
        <v>0</v>
      </c>
      <c r="D20" s="54"/>
      <c r="E20" s="55"/>
      <c r="F20" s="55"/>
      <c r="G20" s="55"/>
      <c r="H20" s="55"/>
      <c r="I20" s="71"/>
      <c r="J20" s="96">
        <f t="shared" si="20"/>
        <v>0</v>
      </c>
      <c r="K20" s="56"/>
      <c r="L20" s="55"/>
      <c r="M20" s="55"/>
      <c r="N20" s="55"/>
      <c r="O20" s="55"/>
      <c r="P20" s="57"/>
      <c r="Q20" s="53">
        <f t="shared" si="0"/>
        <v>0</v>
      </c>
      <c r="R20" s="53" t="str">
        <f t="shared" si="21"/>
        <v xml:space="preserve"> </v>
      </c>
      <c r="S20" s="53" t="str">
        <f t="shared" si="22"/>
        <v xml:space="preserve"> </v>
      </c>
      <c r="T20" s="53" t="str">
        <f t="shared" si="23"/>
        <v xml:space="preserve"> </v>
      </c>
      <c r="U20" s="53" t="str">
        <f t="shared" si="24"/>
        <v xml:space="preserve"> </v>
      </c>
      <c r="V20" s="53" t="str">
        <f t="shared" si="25"/>
        <v xml:space="preserve"> </v>
      </c>
      <c r="W20" s="53" t="str">
        <f t="shared" si="26"/>
        <v xml:space="preserve"> </v>
      </c>
      <c r="X20" s="53" t="str">
        <f t="shared" si="27"/>
        <v xml:space="preserve"> </v>
      </c>
      <c r="Y20" s="53" t="str">
        <f t="shared" si="28"/>
        <v xml:space="preserve"> </v>
      </c>
      <c r="Z20" s="53" t="str">
        <f t="shared" si="29"/>
        <v xml:space="preserve"> </v>
      </c>
      <c r="AA20" s="53" t="str">
        <f t="shared" si="30"/>
        <v xml:space="preserve"> </v>
      </c>
      <c r="AB20" s="53" t="str">
        <f t="shared" si="31"/>
        <v xml:space="preserve"> </v>
      </c>
      <c r="AC20" s="53" t="str">
        <f t="shared" si="32"/>
        <v xml:space="preserve"> </v>
      </c>
      <c r="AD20" s="53" t="str">
        <f t="shared" si="33"/>
        <v xml:space="preserve"> </v>
      </c>
      <c r="AE20" s="53" t="str">
        <f t="shared" si="34"/>
        <v xml:space="preserve"> </v>
      </c>
      <c r="AF20" s="53" t="str">
        <f t="shared" si="35"/>
        <v xml:space="preserve"> </v>
      </c>
      <c r="AG20" s="53" t="str">
        <f t="shared" si="36"/>
        <v xml:space="preserve"> </v>
      </c>
      <c r="AH20" s="53" t="str">
        <f t="shared" si="37"/>
        <v xml:space="preserve"> </v>
      </c>
      <c r="AI20" s="53" t="str">
        <f t="shared" si="38"/>
        <v xml:space="preserve"> </v>
      </c>
      <c r="AJ20" s="53" t="str">
        <f t="shared" si="1"/>
        <v xml:space="preserve"> </v>
      </c>
      <c r="AK20" s="53" t="str">
        <f t="shared" si="2"/>
        <v xml:space="preserve"> </v>
      </c>
      <c r="AL20" s="53" t="str">
        <f t="shared" si="3"/>
        <v xml:space="preserve"> </v>
      </c>
      <c r="AM20" s="53" t="str">
        <f t="shared" si="4"/>
        <v xml:space="preserve"> </v>
      </c>
      <c r="AN20" s="53" t="str">
        <f t="shared" si="5"/>
        <v xml:space="preserve"> </v>
      </c>
      <c r="AO20" s="53" t="str">
        <f t="shared" si="6"/>
        <v xml:space="preserve"> </v>
      </c>
      <c r="AP20" s="53" t="str">
        <f t="shared" si="7"/>
        <v xml:space="preserve"> </v>
      </c>
      <c r="AQ20" s="53" t="str">
        <f t="shared" si="8"/>
        <v xml:space="preserve"> </v>
      </c>
      <c r="AR20" s="53" t="str">
        <f t="shared" si="9"/>
        <v xml:space="preserve"> </v>
      </c>
      <c r="AS20" s="53" t="str">
        <f t="shared" si="10"/>
        <v xml:space="preserve"> </v>
      </c>
      <c r="AT20" s="53" t="str">
        <f t="shared" si="11"/>
        <v xml:space="preserve"> </v>
      </c>
      <c r="AU20" s="53" t="str">
        <f t="shared" si="12"/>
        <v xml:space="preserve"> </v>
      </c>
      <c r="AV20" s="53" t="str">
        <f t="shared" si="13"/>
        <v xml:space="preserve"> </v>
      </c>
      <c r="AW20" s="53" t="str">
        <f t="shared" si="14"/>
        <v xml:space="preserve"> </v>
      </c>
      <c r="AX20" s="53" t="str">
        <f t="shared" si="15"/>
        <v xml:space="preserve"> </v>
      </c>
      <c r="AY20" s="53" t="str">
        <f t="shared" si="16"/>
        <v xml:space="preserve"> </v>
      </c>
      <c r="AZ20" s="53" t="str">
        <f t="shared" si="17"/>
        <v xml:space="preserve"> </v>
      </c>
      <c r="BA20" s="53" t="str">
        <f t="shared" si="18"/>
        <v xml:space="preserve"> </v>
      </c>
      <c r="BB20" s="53"/>
      <c r="BC20" s="53">
        <f t="shared" si="39"/>
        <v>0</v>
      </c>
      <c r="BD20" s="53">
        <f t="shared" si="40"/>
        <v>0</v>
      </c>
      <c r="BE20" s="53">
        <f t="shared" si="41"/>
        <v>0</v>
      </c>
      <c r="BF20" s="38">
        <f t="shared" si="42"/>
        <v>0</v>
      </c>
    </row>
    <row r="21" spans="1:58" ht="20.149999999999999" customHeight="1" x14ac:dyDescent="0.25">
      <c r="A21" s="14">
        <v>13</v>
      </c>
      <c r="B21" s="33"/>
      <c r="C21" s="93">
        <f t="shared" si="19"/>
        <v>0</v>
      </c>
      <c r="D21" s="54"/>
      <c r="E21" s="55"/>
      <c r="F21" s="55"/>
      <c r="G21" s="55"/>
      <c r="H21" s="55"/>
      <c r="I21" s="71"/>
      <c r="J21" s="96">
        <f t="shared" si="20"/>
        <v>0</v>
      </c>
      <c r="K21" s="56"/>
      <c r="L21" s="55"/>
      <c r="M21" s="55"/>
      <c r="N21" s="55"/>
      <c r="O21" s="55"/>
      <c r="P21" s="57"/>
      <c r="Q21" s="53">
        <f t="shared" si="0"/>
        <v>0</v>
      </c>
      <c r="R21" s="53" t="str">
        <f t="shared" si="21"/>
        <v xml:space="preserve"> </v>
      </c>
      <c r="S21" s="53" t="str">
        <f t="shared" si="22"/>
        <v xml:space="preserve"> </v>
      </c>
      <c r="T21" s="53" t="str">
        <f t="shared" si="23"/>
        <v xml:space="preserve"> </v>
      </c>
      <c r="U21" s="53" t="str">
        <f t="shared" si="24"/>
        <v xml:space="preserve"> </v>
      </c>
      <c r="V21" s="53" t="str">
        <f t="shared" si="25"/>
        <v xml:space="preserve"> </v>
      </c>
      <c r="W21" s="53" t="str">
        <f t="shared" si="26"/>
        <v xml:space="preserve"> </v>
      </c>
      <c r="X21" s="53" t="str">
        <f t="shared" si="27"/>
        <v xml:space="preserve"> </v>
      </c>
      <c r="Y21" s="53" t="str">
        <f t="shared" si="28"/>
        <v xml:space="preserve"> </v>
      </c>
      <c r="Z21" s="53" t="str">
        <f t="shared" si="29"/>
        <v xml:space="preserve"> </v>
      </c>
      <c r="AA21" s="53" t="str">
        <f t="shared" si="30"/>
        <v xml:space="preserve"> </v>
      </c>
      <c r="AB21" s="53" t="str">
        <f t="shared" si="31"/>
        <v xml:space="preserve"> </v>
      </c>
      <c r="AC21" s="53" t="str">
        <f t="shared" si="32"/>
        <v xml:space="preserve"> </v>
      </c>
      <c r="AD21" s="53" t="str">
        <f t="shared" si="33"/>
        <v xml:space="preserve"> </v>
      </c>
      <c r="AE21" s="53" t="str">
        <f t="shared" si="34"/>
        <v xml:space="preserve"> </v>
      </c>
      <c r="AF21" s="53" t="str">
        <f t="shared" si="35"/>
        <v xml:space="preserve"> </v>
      </c>
      <c r="AG21" s="53" t="str">
        <f t="shared" si="36"/>
        <v xml:space="preserve"> </v>
      </c>
      <c r="AH21" s="53" t="str">
        <f t="shared" si="37"/>
        <v xml:space="preserve"> </v>
      </c>
      <c r="AI21" s="53" t="str">
        <f t="shared" si="38"/>
        <v xml:space="preserve"> </v>
      </c>
      <c r="AJ21" s="53" t="str">
        <f t="shared" si="1"/>
        <v xml:space="preserve"> </v>
      </c>
      <c r="AK21" s="53" t="str">
        <f t="shared" si="2"/>
        <v xml:space="preserve"> </v>
      </c>
      <c r="AL21" s="53" t="str">
        <f t="shared" si="3"/>
        <v xml:space="preserve"> </v>
      </c>
      <c r="AM21" s="53" t="str">
        <f t="shared" si="4"/>
        <v xml:space="preserve"> </v>
      </c>
      <c r="AN21" s="53" t="str">
        <f t="shared" si="5"/>
        <v xml:space="preserve"> </v>
      </c>
      <c r="AO21" s="53" t="str">
        <f t="shared" si="6"/>
        <v xml:space="preserve"> </v>
      </c>
      <c r="AP21" s="53" t="str">
        <f t="shared" si="7"/>
        <v xml:space="preserve"> </v>
      </c>
      <c r="AQ21" s="53" t="str">
        <f t="shared" si="8"/>
        <v xml:space="preserve"> </v>
      </c>
      <c r="AR21" s="53" t="str">
        <f t="shared" si="9"/>
        <v xml:space="preserve"> </v>
      </c>
      <c r="AS21" s="53" t="str">
        <f t="shared" si="10"/>
        <v xml:space="preserve"> </v>
      </c>
      <c r="AT21" s="53" t="str">
        <f t="shared" si="11"/>
        <v xml:space="preserve"> </v>
      </c>
      <c r="AU21" s="53" t="str">
        <f t="shared" si="12"/>
        <v xml:space="preserve"> </v>
      </c>
      <c r="AV21" s="53" t="str">
        <f t="shared" si="13"/>
        <v xml:space="preserve"> </v>
      </c>
      <c r="AW21" s="53" t="str">
        <f t="shared" si="14"/>
        <v xml:space="preserve"> </v>
      </c>
      <c r="AX21" s="53" t="str">
        <f t="shared" si="15"/>
        <v xml:space="preserve"> </v>
      </c>
      <c r="AY21" s="53" t="str">
        <f t="shared" si="16"/>
        <v xml:space="preserve"> </v>
      </c>
      <c r="AZ21" s="53" t="str">
        <f t="shared" si="17"/>
        <v xml:space="preserve"> </v>
      </c>
      <c r="BA21" s="53" t="str">
        <f t="shared" si="18"/>
        <v xml:space="preserve"> </v>
      </c>
      <c r="BB21" s="53"/>
      <c r="BC21" s="53">
        <f t="shared" si="39"/>
        <v>0</v>
      </c>
      <c r="BD21" s="53">
        <f t="shared" si="40"/>
        <v>0</v>
      </c>
      <c r="BE21" s="53">
        <f t="shared" si="41"/>
        <v>0</v>
      </c>
      <c r="BF21" s="38">
        <f t="shared" si="42"/>
        <v>0</v>
      </c>
    </row>
    <row r="22" spans="1:58" ht="20.149999999999999" customHeight="1" x14ac:dyDescent="0.25">
      <c r="A22" s="14">
        <v>14</v>
      </c>
      <c r="B22" s="33"/>
      <c r="C22" s="93">
        <f t="shared" si="19"/>
        <v>0</v>
      </c>
      <c r="D22" s="54"/>
      <c r="E22" s="55"/>
      <c r="F22" s="55"/>
      <c r="G22" s="55"/>
      <c r="H22" s="55"/>
      <c r="I22" s="71"/>
      <c r="J22" s="96">
        <f t="shared" si="20"/>
        <v>0</v>
      </c>
      <c r="K22" s="56"/>
      <c r="L22" s="55"/>
      <c r="M22" s="55"/>
      <c r="N22" s="55"/>
      <c r="O22" s="55"/>
      <c r="P22" s="57"/>
      <c r="Q22" s="53">
        <f t="shared" si="0"/>
        <v>0</v>
      </c>
      <c r="R22" s="53" t="str">
        <f t="shared" si="21"/>
        <v xml:space="preserve"> </v>
      </c>
      <c r="S22" s="53" t="str">
        <f t="shared" si="22"/>
        <v xml:space="preserve"> </v>
      </c>
      <c r="T22" s="53" t="str">
        <f t="shared" si="23"/>
        <v xml:space="preserve"> </v>
      </c>
      <c r="U22" s="53" t="str">
        <f t="shared" si="24"/>
        <v xml:space="preserve"> </v>
      </c>
      <c r="V22" s="53" t="str">
        <f t="shared" si="25"/>
        <v xml:space="preserve"> </v>
      </c>
      <c r="W22" s="53" t="str">
        <f t="shared" si="26"/>
        <v xml:space="preserve"> </v>
      </c>
      <c r="X22" s="53" t="str">
        <f t="shared" si="27"/>
        <v xml:space="preserve"> </v>
      </c>
      <c r="Y22" s="53" t="str">
        <f t="shared" si="28"/>
        <v xml:space="preserve"> </v>
      </c>
      <c r="Z22" s="53" t="str">
        <f t="shared" si="29"/>
        <v xml:space="preserve"> </v>
      </c>
      <c r="AA22" s="53" t="str">
        <f t="shared" si="30"/>
        <v xml:space="preserve"> </v>
      </c>
      <c r="AB22" s="53" t="str">
        <f t="shared" si="31"/>
        <v xml:space="preserve"> </v>
      </c>
      <c r="AC22" s="53" t="str">
        <f t="shared" si="32"/>
        <v xml:space="preserve"> </v>
      </c>
      <c r="AD22" s="53" t="str">
        <f t="shared" si="33"/>
        <v xml:space="preserve"> </v>
      </c>
      <c r="AE22" s="53" t="str">
        <f t="shared" si="34"/>
        <v xml:space="preserve"> </v>
      </c>
      <c r="AF22" s="53" t="str">
        <f t="shared" si="35"/>
        <v xml:space="preserve"> </v>
      </c>
      <c r="AG22" s="53" t="str">
        <f t="shared" si="36"/>
        <v xml:space="preserve"> </v>
      </c>
      <c r="AH22" s="53" t="str">
        <f t="shared" si="37"/>
        <v xml:space="preserve"> </v>
      </c>
      <c r="AI22" s="53" t="str">
        <f t="shared" si="38"/>
        <v xml:space="preserve"> </v>
      </c>
      <c r="AJ22" s="53" t="str">
        <f t="shared" si="1"/>
        <v xml:space="preserve"> </v>
      </c>
      <c r="AK22" s="53" t="str">
        <f t="shared" si="2"/>
        <v xml:space="preserve"> </v>
      </c>
      <c r="AL22" s="53" t="str">
        <f t="shared" si="3"/>
        <v xml:space="preserve"> </v>
      </c>
      <c r="AM22" s="53" t="str">
        <f t="shared" si="4"/>
        <v xml:space="preserve"> </v>
      </c>
      <c r="AN22" s="53" t="str">
        <f t="shared" si="5"/>
        <v xml:space="preserve"> </v>
      </c>
      <c r="AO22" s="53" t="str">
        <f t="shared" si="6"/>
        <v xml:space="preserve"> </v>
      </c>
      <c r="AP22" s="53" t="str">
        <f t="shared" si="7"/>
        <v xml:space="preserve"> </v>
      </c>
      <c r="AQ22" s="53" t="str">
        <f t="shared" si="8"/>
        <v xml:space="preserve"> </v>
      </c>
      <c r="AR22" s="53" t="str">
        <f t="shared" si="9"/>
        <v xml:space="preserve"> </v>
      </c>
      <c r="AS22" s="53" t="str">
        <f t="shared" si="10"/>
        <v xml:space="preserve"> </v>
      </c>
      <c r="AT22" s="53" t="str">
        <f t="shared" si="11"/>
        <v xml:space="preserve"> </v>
      </c>
      <c r="AU22" s="53" t="str">
        <f t="shared" si="12"/>
        <v xml:space="preserve"> </v>
      </c>
      <c r="AV22" s="53" t="str">
        <f t="shared" si="13"/>
        <v xml:space="preserve"> </v>
      </c>
      <c r="AW22" s="53" t="str">
        <f t="shared" si="14"/>
        <v xml:space="preserve"> </v>
      </c>
      <c r="AX22" s="53" t="str">
        <f t="shared" si="15"/>
        <v xml:space="preserve"> </v>
      </c>
      <c r="AY22" s="53" t="str">
        <f t="shared" si="16"/>
        <v xml:space="preserve"> </v>
      </c>
      <c r="AZ22" s="53" t="str">
        <f t="shared" si="17"/>
        <v xml:space="preserve"> </v>
      </c>
      <c r="BA22" s="53" t="str">
        <f t="shared" si="18"/>
        <v xml:space="preserve"> </v>
      </c>
      <c r="BB22" s="53"/>
      <c r="BC22" s="53">
        <f t="shared" si="39"/>
        <v>0</v>
      </c>
      <c r="BD22" s="53">
        <f t="shared" si="40"/>
        <v>0</v>
      </c>
      <c r="BE22" s="53">
        <f t="shared" si="41"/>
        <v>0</v>
      </c>
      <c r="BF22" s="38">
        <f t="shared" si="42"/>
        <v>0</v>
      </c>
    </row>
    <row r="23" spans="1:58" ht="20.149999999999999" customHeight="1" thickBot="1" x14ac:dyDescent="0.3">
      <c r="A23" s="15">
        <v>15</v>
      </c>
      <c r="B23" s="34"/>
      <c r="C23" s="94">
        <f t="shared" si="19"/>
        <v>0</v>
      </c>
      <c r="D23" s="58"/>
      <c r="E23" s="59"/>
      <c r="F23" s="59"/>
      <c r="G23" s="59"/>
      <c r="H23" s="59"/>
      <c r="I23" s="72"/>
      <c r="J23" s="97">
        <f t="shared" si="20"/>
        <v>0</v>
      </c>
      <c r="K23" s="60"/>
      <c r="L23" s="59"/>
      <c r="M23" s="59"/>
      <c r="N23" s="59"/>
      <c r="O23" s="59"/>
      <c r="P23" s="61"/>
      <c r="Q23" s="53">
        <f t="shared" si="0"/>
        <v>0</v>
      </c>
      <c r="R23" s="53" t="str">
        <f t="shared" si="21"/>
        <v xml:space="preserve"> </v>
      </c>
      <c r="S23" s="53" t="str">
        <f t="shared" si="22"/>
        <v xml:space="preserve"> </v>
      </c>
      <c r="T23" s="53" t="str">
        <f t="shared" si="23"/>
        <v xml:space="preserve"> </v>
      </c>
      <c r="U23" s="53" t="str">
        <f t="shared" si="24"/>
        <v xml:space="preserve"> </v>
      </c>
      <c r="V23" s="53" t="str">
        <f t="shared" si="25"/>
        <v xml:space="preserve"> </v>
      </c>
      <c r="W23" s="53" t="str">
        <f t="shared" si="26"/>
        <v xml:space="preserve"> </v>
      </c>
      <c r="X23" s="53" t="str">
        <f t="shared" si="27"/>
        <v xml:space="preserve"> </v>
      </c>
      <c r="Y23" s="53" t="str">
        <f t="shared" si="28"/>
        <v xml:space="preserve"> </v>
      </c>
      <c r="Z23" s="53" t="str">
        <f t="shared" si="29"/>
        <v xml:space="preserve"> </v>
      </c>
      <c r="AA23" s="53" t="str">
        <f t="shared" si="30"/>
        <v xml:space="preserve"> </v>
      </c>
      <c r="AB23" s="53" t="str">
        <f t="shared" si="31"/>
        <v xml:space="preserve"> </v>
      </c>
      <c r="AC23" s="53" t="str">
        <f t="shared" si="32"/>
        <v xml:space="preserve"> </v>
      </c>
      <c r="AD23" s="53" t="str">
        <f t="shared" si="33"/>
        <v xml:space="preserve"> </v>
      </c>
      <c r="AE23" s="53" t="str">
        <f t="shared" si="34"/>
        <v xml:space="preserve"> </v>
      </c>
      <c r="AF23" s="53" t="str">
        <f t="shared" si="35"/>
        <v xml:space="preserve"> </v>
      </c>
      <c r="AG23" s="53" t="str">
        <f t="shared" si="36"/>
        <v xml:space="preserve"> </v>
      </c>
      <c r="AH23" s="53" t="str">
        <f t="shared" si="37"/>
        <v xml:space="preserve"> </v>
      </c>
      <c r="AI23" s="53" t="str">
        <f t="shared" si="38"/>
        <v xml:space="preserve"> </v>
      </c>
      <c r="AJ23" s="53" t="str">
        <f t="shared" si="1"/>
        <v xml:space="preserve"> </v>
      </c>
      <c r="AK23" s="53" t="str">
        <f t="shared" si="2"/>
        <v xml:space="preserve"> </v>
      </c>
      <c r="AL23" s="53" t="str">
        <f t="shared" si="3"/>
        <v xml:space="preserve"> </v>
      </c>
      <c r="AM23" s="53" t="str">
        <f t="shared" si="4"/>
        <v xml:space="preserve"> </v>
      </c>
      <c r="AN23" s="53" t="str">
        <f t="shared" si="5"/>
        <v xml:space="preserve"> </v>
      </c>
      <c r="AO23" s="53" t="str">
        <f t="shared" si="6"/>
        <v xml:space="preserve"> </v>
      </c>
      <c r="AP23" s="53" t="str">
        <f t="shared" si="7"/>
        <v xml:space="preserve"> </v>
      </c>
      <c r="AQ23" s="53" t="str">
        <f t="shared" si="8"/>
        <v xml:space="preserve"> </v>
      </c>
      <c r="AR23" s="53" t="str">
        <f t="shared" si="9"/>
        <v xml:space="preserve"> </v>
      </c>
      <c r="AS23" s="53" t="str">
        <f t="shared" si="10"/>
        <v xml:space="preserve"> </v>
      </c>
      <c r="AT23" s="53" t="str">
        <f t="shared" si="11"/>
        <v xml:space="preserve"> </v>
      </c>
      <c r="AU23" s="53" t="str">
        <f t="shared" si="12"/>
        <v xml:space="preserve"> </v>
      </c>
      <c r="AV23" s="53" t="str">
        <f t="shared" si="13"/>
        <v xml:space="preserve"> </v>
      </c>
      <c r="AW23" s="53" t="str">
        <f t="shared" si="14"/>
        <v xml:space="preserve"> </v>
      </c>
      <c r="AX23" s="53" t="str">
        <f t="shared" si="15"/>
        <v xml:space="preserve"> </v>
      </c>
      <c r="AY23" s="53" t="str">
        <f t="shared" si="16"/>
        <v xml:space="preserve"> </v>
      </c>
      <c r="AZ23" s="53" t="str">
        <f t="shared" si="17"/>
        <v xml:space="preserve"> </v>
      </c>
      <c r="BA23" s="53" t="str">
        <f t="shared" si="18"/>
        <v xml:space="preserve"> </v>
      </c>
      <c r="BB23" s="53"/>
      <c r="BC23" s="53">
        <f t="shared" si="39"/>
        <v>0</v>
      </c>
      <c r="BD23" s="53">
        <f t="shared" si="40"/>
        <v>0</v>
      </c>
      <c r="BE23" s="53">
        <f t="shared" si="41"/>
        <v>0</v>
      </c>
      <c r="BF23" s="38">
        <f t="shared" si="42"/>
        <v>0</v>
      </c>
    </row>
    <row r="24" spans="1:58" ht="3.75" customHeight="1" thickTop="1" x14ac:dyDescent="0.25">
      <c r="A24" s="16"/>
      <c r="B24" s="99">
        <f>COUNTA(B9:B23)</f>
        <v>0</v>
      </c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45"/>
      <c r="R24" s="53"/>
      <c r="S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8" ht="14.25" customHeight="1" x14ac:dyDescent="0.3">
      <c r="A25" s="19" t="s">
        <v>84</v>
      </c>
      <c r="B25" s="2"/>
      <c r="C25" s="2"/>
      <c r="D25" s="20"/>
      <c r="E25" s="20"/>
      <c r="F25" s="20"/>
      <c r="G25" s="20"/>
      <c r="H25" s="20"/>
      <c r="I25" s="20"/>
      <c r="J25" s="20"/>
      <c r="L25" s="102" t="s">
        <v>22</v>
      </c>
      <c r="M25" s="103"/>
      <c r="N25" s="103"/>
      <c r="O25" s="103"/>
      <c r="P25" s="103"/>
      <c r="Q25" s="46"/>
      <c r="R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8" ht="13.75" customHeight="1" x14ac:dyDescent="0.3">
      <c r="A26" s="19" t="s">
        <v>20</v>
      </c>
      <c r="B26" s="2"/>
      <c r="C26" s="2"/>
      <c r="D26" s="20"/>
      <c r="E26" s="20"/>
      <c r="F26" s="22"/>
      <c r="G26" s="22"/>
      <c r="H26" s="20"/>
      <c r="I26" s="20"/>
      <c r="J26" s="20"/>
      <c r="K26" s="35"/>
      <c r="L26" s="103"/>
      <c r="M26" s="103"/>
      <c r="N26" s="103"/>
      <c r="O26" s="103"/>
      <c r="P26" s="103"/>
      <c r="Q26" s="46"/>
      <c r="R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8" ht="13.75" customHeight="1" x14ac:dyDescent="0.3">
      <c r="A27" s="19" t="s">
        <v>85</v>
      </c>
      <c r="B27" s="2"/>
      <c r="C27" s="2"/>
      <c r="D27" s="20"/>
      <c r="E27" s="20"/>
      <c r="F27" s="22"/>
      <c r="G27" s="22"/>
      <c r="H27" s="20"/>
      <c r="I27" s="20"/>
      <c r="J27" s="20"/>
      <c r="K27" s="35"/>
      <c r="L27" s="35"/>
      <c r="M27" s="35"/>
      <c r="N27" s="35"/>
      <c r="O27" s="35"/>
      <c r="P27" s="35"/>
      <c r="Q27" s="46"/>
      <c r="R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8" ht="73.5" customHeight="1" x14ac:dyDescent="0.25">
      <c r="A28" s="139"/>
      <c r="B28" s="140"/>
      <c r="C28" s="140"/>
      <c r="D28" s="140"/>
      <c r="E28" s="140"/>
      <c r="F28" s="140"/>
      <c r="G28" s="141"/>
      <c r="H28" s="1"/>
      <c r="I28" s="1"/>
      <c r="J28" s="1"/>
      <c r="K28" s="136" t="s">
        <v>83</v>
      </c>
      <c r="L28" s="137"/>
      <c r="M28" s="137"/>
      <c r="N28" s="137"/>
      <c r="O28" s="137"/>
      <c r="P28" s="137"/>
      <c r="Q28" s="37"/>
      <c r="R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8" ht="14.25" customHeight="1" x14ac:dyDescent="0.25">
      <c r="A29" s="132" t="s">
        <v>0</v>
      </c>
      <c r="B29" s="132"/>
      <c r="C29" s="132"/>
      <c r="D29" s="132"/>
      <c r="E29" s="132"/>
      <c r="F29" s="132"/>
      <c r="G29" s="2"/>
      <c r="H29" s="2"/>
      <c r="I29" s="2"/>
      <c r="J29" s="2"/>
      <c r="K29" s="132" t="s">
        <v>1</v>
      </c>
      <c r="L29" s="132"/>
      <c r="M29" s="132"/>
      <c r="N29" s="132"/>
      <c r="O29" s="132"/>
      <c r="P29" s="132"/>
      <c r="Q29" s="39"/>
      <c r="R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8" ht="20.149999999999999" customHeight="1" x14ac:dyDescent="0.3">
      <c r="A30" s="131" t="s">
        <v>2</v>
      </c>
      <c r="B30" s="131"/>
      <c r="C30" s="131"/>
      <c r="D30" s="131"/>
      <c r="E30" s="131"/>
      <c r="F30" s="131"/>
      <c r="G30" s="3"/>
      <c r="H30" s="3"/>
      <c r="I30" s="3"/>
      <c r="J30" s="3"/>
      <c r="K30" s="131" t="s">
        <v>3</v>
      </c>
      <c r="L30" s="131"/>
      <c r="M30" s="131"/>
      <c r="N30" s="131"/>
      <c r="O30" s="131"/>
      <c r="P30" s="131"/>
      <c r="Q30" s="40"/>
      <c r="R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8" ht="17.25" customHeight="1" thickBot="1" x14ac:dyDescent="0.3">
      <c r="A31" s="4"/>
      <c r="B31" s="5"/>
      <c r="C31" s="5"/>
      <c r="D31" s="2"/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1"/>
      <c r="R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8" ht="13.5" customHeight="1" thickTop="1" thickBot="1" x14ac:dyDescent="0.3">
      <c r="A32" s="111" t="s">
        <v>21</v>
      </c>
      <c r="B32" s="112"/>
      <c r="C32" s="62"/>
      <c r="D32" s="135" t="s">
        <v>5</v>
      </c>
      <c r="E32" s="119"/>
      <c r="F32" s="119"/>
      <c r="G32" s="119"/>
      <c r="H32" s="119"/>
      <c r="I32" s="119"/>
      <c r="J32" s="74"/>
      <c r="K32" s="119" t="s">
        <v>6</v>
      </c>
      <c r="L32" s="119"/>
      <c r="M32" s="119"/>
      <c r="N32" s="119"/>
      <c r="O32" s="119"/>
      <c r="P32" s="120"/>
      <c r="Q32" s="42"/>
      <c r="R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8" ht="50.15" customHeight="1" x14ac:dyDescent="0.25">
      <c r="A33" s="113"/>
      <c r="B33" s="114"/>
      <c r="C33" s="63"/>
      <c r="D33" s="106" t="s">
        <v>7</v>
      </c>
      <c r="E33" s="100" t="s">
        <v>8</v>
      </c>
      <c r="F33" s="100" t="s">
        <v>9</v>
      </c>
      <c r="G33" s="108" t="s">
        <v>10</v>
      </c>
      <c r="H33" s="100" t="s">
        <v>11</v>
      </c>
      <c r="I33" s="108" t="s">
        <v>12</v>
      </c>
      <c r="J33" s="125" t="s">
        <v>13</v>
      </c>
      <c r="K33" s="126"/>
      <c r="L33" s="100" t="s">
        <v>14</v>
      </c>
      <c r="M33" s="108" t="s">
        <v>15</v>
      </c>
      <c r="N33" s="100" t="s">
        <v>16</v>
      </c>
      <c r="O33" s="100" t="s">
        <v>17</v>
      </c>
      <c r="P33" s="123" t="s">
        <v>18</v>
      </c>
      <c r="Q33" s="43"/>
      <c r="R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8" ht="50.15" customHeight="1" thickBot="1" x14ac:dyDescent="0.3">
      <c r="A34" s="121"/>
      <c r="B34" s="122"/>
      <c r="C34" s="64"/>
      <c r="D34" s="110"/>
      <c r="E34" s="118"/>
      <c r="F34" s="118"/>
      <c r="G34" s="117"/>
      <c r="H34" s="118"/>
      <c r="I34" s="117"/>
      <c r="J34" s="127"/>
      <c r="K34" s="128"/>
      <c r="L34" s="118"/>
      <c r="M34" s="117"/>
      <c r="N34" s="118"/>
      <c r="O34" s="118"/>
      <c r="P34" s="124"/>
      <c r="Q34" s="43"/>
      <c r="R34" s="43" t="s">
        <v>45</v>
      </c>
      <c r="S34" s="38" t="s">
        <v>46</v>
      </c>
      <c r="T34" s="38" t="s">
        <v>47</v>
      </c>
      <c r="U34" s="38" t="s">
        <v>48</v>
      </c>
      <c r="V34" s="38" t="s">
        <v>49</v>
      </c>
      <c r="W34" s="38" t="s">
        <v>50</v>
      </c>
      <c r="X34" s="38" t="s">
        <v>51</v>
      </c>
      <c r="Y34" s="38" t="s">
        <v>52</v>
      </c>
      <c r="Z34" s="38" t="s">
        <v>53</v>
      </c>
      <c r="AA34" s="38" t="s">
        <v>54</v>
      </c>
      <c r="AB34" s="38" t="s">
        <v>55</v>
      </c>
      <c r="AC34" s="38" t="s">
        <v>56</v>
      </c>
      <c r="AD34" s="38" t="s">
        <v>57</v>
      </c>
      <c r="AE34" s="38" t="s">
        <v>58</v>
      </c>
      <c r="AF34" s="38" t="s">
        <v>59</v>
      </c>
      <c r="AG34" s="38" t="s">
        <v>60</v>
      </c>
      <c r="AH34" s="38" t="s">
        <v>61</v>
      </c>
      <c r="AI34" s="38" t="s">
        <v>62</v>
      </c>
      <c r="AJ34" s="38" t="s">
        <v>63</v>
      </c>
      <c r="AK34" s="38" t="s">
        <v>64</v>
      </c>
      <c r="AL34" s="38" t="s">
        <v>65</v>
      </c>
      <c r="AM34" s="38" t="s">
        <v>66</v>
      </c>
      <c r="AN34" s="38" t="s">
        <v>67</v>
      </c>
      <c r="AO34" s="38" t="s">
        <v>68</v>
      </c>
      <c r="AP34" s="38" t="s">
        <v>80</v>
      </c>
      <c r="AQ34" s="38" t="s">
        <v>69</v>
      </c>
      <c r="AR34" s="38" t="s">
        <v>70</v>
      </c>
      <c r="AS34" s="38" t="s">
        <v>71</v>
      </c>
      <c r="AT34" s="38" t="s">
        <v>72</v>
      </c>
      <c r="AU34" s="38" t="s">
        <v>73</v>
      </c>
      <c r="AV34" s="38" t="s">
        <v>74</v>
      </c>
      <c r="AW34" s="38" t="s">
        <v>75</v>
      </c>
      <c r="AX34" s="38" t="s">
        <v>76</v>
      </c>
      <c r="AY34" s="38" t="s">
        <v>77</v>
      </c>
      <c r="AZ34" s="38" t="s">
        <v>78</v>
      </c>
      <c r="BA34" s="38" t="s">
        <v>79</v>
      </c>
      <c r="BC34" s="53"/>
      <c r="BD34" s="53"/>
      <c r="BE34" s="53"/>
    </row>
    <row r="35" spans="1:58" ht="13.5" customHeight="1" thickBot="1" x14ac:dyDescent="0.3">
      <c r="A35" s="26"/>
      <c r="B35" s="66" t="s">
        <v>19</v>
      </c>
      <c r="C35" s="8"/>
      <c r="D35" s="27">
        <v>4</v>
      </c>
      <c r="E35" s="28">
        <v>2</v>
      </c>
      <c r="F35" s="28">
        <v>2</v>
      </c>
      <c r="G35" s="28">
        <v>2</v>
      </c>
      <c r="H35" s="28">
        <v>4</v>
      </c>
      <c r="I35" s="75">
        <v>4</v>
      </c>
      <c r="J35" s="133">
        <v>3</v>
      </c>
      <c r="K35" s="134"/>
      <c r="L35" s="29">
        <v>3</v>
      </c>
      <c r="M35" s="29">
        <v>3</v>
      </c>
      <c r="N35" s="29">
        <v>3</v>
      </c>
      <c r="O35" s="29">
        <v>3</v>
      </c>
      <c r="P35" s="30">
        <v>3</v>
      </c>
      <c r="Q35" s="44"/>
      <c r="R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8" ht="20.149999999999999" customHeight="1" x14ac:dyDescent="0.25">
      <c r="A36" s="31">
        <v>1</v>
      </c>
      <c r="B36" s="68"/>
      <c r="C36" s="92">
        <f>COUNTIF(D36:I36,"&gt;0")</f>
        <v>0</v>
      </c>
      <c r="D36" s="49"/>
      <c r="E36" s="50"/>
      <c r="F36" s="50"/>
      <c r="G36" s="50"/>
      <c r="H36" s="50"/>
      <c r="I36" s="70"/>
      <c r="J36" s="95">
        <f>COUNTIF(K36:P36,"&gt;0")</f>
        <v>0</v>
      </c>
      <c r="K36" s="51"/>
      <c r="L36" s="50"/>
      <c r="M36" s="50"/>
      <c r="N36" s="50"/>
      <c r="O36" s="50"/>
      <c r="P36" s="52"/>
      <c r="Q36" s="53">
        <f>B36</f>
        <v>0</v>
      </c>
      <c r="R36" s="53" t="str">
        <f>IF($D36=1,VLOOKUP(1,D36:Q36,14)," ")</f>
        <v xml:space="preserve"> </v>
      </c>
      <c r="S36" s="53" t="str">
        <f>IF($D36=2,VLOOKUP(2,D36:Q36,14)," ")</f>
        <v xml:space="preserve"> </v>
      </c>
      <c r="T36" s="53" t="str">
        <f>IF($D36=3,VLOOKUP(3,D36:Q36,14)," ")</f>
        <v xml:space="preserve"> </v>
      </c>
      <c r="U36" s="53" t="str">
        <f>IF($D36=4,VLOOKUP(4,D36:Q36,14)," ")</f>
        <v xml:space="preserve"> </v>
      </c>
      <c r="V36" s="53" t="str">
        <f>IF(E36=1,VLOOKUP(1,E36:R36,13)," ")</f>
        <v xml:space="preserve"> </v>
      </c>
      <c r="W36" s="53" t="str">
        <f>IF(E36=2,VLOOKUP(2,E36:R36,13)," ")</f>
        <v xml:space="preserve"> </v>
      </c>
      <c r="X36" s="53" t="str">
        <f>IF(F36=1,VLOOKUP(1,F36:Q36,12)," ")</f>
        <v xml:space="preserve"> </v>
      </c>
      <c r="Y36" s="53" t="str">
        <f>IF(F36=2,VLOOKUP(2,F36:R36,12)," ")</f>
        <v xml:space="preserve"> </v>
      </c>
      <c r="Z36" s="53" t="str">
        <f>IF(G36=1,VLOOKUP(1,G36:R36,11)," ")</f>
        <v xml:space="preserve"> </v>
      </c>
      <c r="AA36" s="53" t="str">
        <f>IF(G36=2,VLOOKUP(2,G36:R36,11)," ")</f>
        <v xml:space="preserve"> </v>
      </c>
      <c r="AB36" s="53" t="str">
        <f>IF(H36=1,VLOOKUP(1,H36:R36,10)," ")</f>
        <v xml:space="preserve"> </v>
      </c>
      <c r="AC36" s="53" t="str">
        <f>IF(H36=2,VLOOKUP(2,H36:R36,10)," ")</f>
        <v xml:space="preserve"> </v>
      </c>
      <c r="AD36" s="53" t="str">
        <f>IF(H36=3,VLOOKUP(3,H36:R36,10)," ")</f>
        <v xml:space="preserve"> </v>
      </c>
      <c r="AE36" s="53" t="str">
        <f>IF(H36=4,VLOOKUP(4,H36:R36,10)," ")</f>
        <v xml:space="preserve"> </v>
      </c>
      <c r="AF36" s="53" t="str">
        <f>IF(I36=1,VLOOKUP(1,I36:R36,9)," ")</f>
        <v xml:space="preserve"> </v>
      </c>
      <c r="AG36" s="53" t="str">
        <f>IF($I36=2,VLOOKUP(2,$I36:$R36,9)," ")</f>
        <v xml:space="preserve"> </v>
      </c>
      <c r="AH36" s="53" t="str">
        <f>IF($I36=3,VLOOKUP(3,$I36:$R36,9)," ")</f>
        <v xml:space="preserve"> </v>
      </c>
      <c r="AI36" s="53" t="str">
        <f>IF($I36=4,VLOOKUP(4,$I36:$R36,9)," ")</f>
        <v xml:space="preserve"> </v>
      </c>
      <c r="AJ36" s="53" t="str">
        <f t="shared" ref="AJ36:AJ52" si="43">IF($K36=1,VLOOKUP(1,$K36:$R36,7)," ")</f>
        <v xml:space="preserve"> </v>
      </c>
      <c r="AK36" s="53" t="str">
        <f t="shared" ref="AK36:AK52" si="44">IF($K36=2,VLOOKUP(2,$K36:$R36,7)," ")</f>
        <v xml:space="preserve"> </v>
      </c>
      <c r="AL36" s="53" t="str">
        <f t="shared" ref="AL36:AL52" si="45">IF($K36=3,VLOOKUP(3,$K36:$R36,7)," ")</f>
        <v xml:space="preserve"> </v>
      </c>
      <c r="AM36" s="53" t="str">
        <f t="shared" ref="AM36:AM52" si="46">IF($L36=1,VLOOKUP(1,$L36:$R36,6)," ")</f>
        <v xml:space="preserve"> </v>
      </c>
      <c r="AN36" s="53" t="str">
        <f t="shared" ref="AN36:AN52" si="47">IF($L36=2,VLOOKUP(2,$L36:$R36,6)," ")</f>
        <v xml:space="preserve"> </v>
      </c>
      <c r="AO36" s="53" t="str">
        <f t="shared" ref="AO36:AO52" si="48">IF($L36=3,VLOOKUP(3,$L36:$R36,6)," ")</f>
        <v xml:space="preserve"> </v>
      </c>
      <c r="AP36" s="53" t="str">
        <f t="shared" ref="AP36:AP52" si="49">IF($M36=1,VLOOKUP(1,$M36:$R36,5)," ")</f>
        <v xml:space="preserve"> </v>
      </c>
      <c r="AQ36" s="53" t="str">
        <f t="shared" ref="AQ36:AQ52" si="50">IF($M36=2,VLOOKUP(2,$M36:$R36,5)," ")</f>
        <v xml:space="preserve"> </v>
      </c>
      <c r="AR36" s="53" t="str">
        <f t="shared" ref="AR36:AR52" si="51">IF($M36=3,VLOOKUP(3,$M36:$R36,5)," ")</f>
        <v xml:space="preserve"> </v>
      </c>
      <c r="AS36" s="53" t="str">
        <f t="shared" ref="AS36:AS52" si="52">IF($N36=1,VLOOKUP(1,$N36:$R36,4)," ")</f>
        <v xml:space="preserve"> </v>
      </c>
      <c r="AT36" s="53" t="str">
        <f t="shared" ref="AT36:AT52" si="53">IF($N36=2,VLOOKUP(2,$N36:$R36,4)," ")</f>
        <v xml:space="preserve"> </v>
      </c>
      <c r="AU36" s="53" t="str">
        <f t="shared" ref="AU36:AU52" si="54">IF($N36=3,VLOOKUP(3,$N36:$R36,4)," ")</f>
        <v xml:space="preserve"> </v>
      </c>
      <c r="AV36" s="53" t="str">
        <f t="shared" ref="AV36:AV52" si="55">IF($O36=1,VLOOKUP(1,$O36:$R36,3)," ")</f>
        <v xml:space="preserve"> </v>
      </c>
      <c r="AW36" s="53" t="str">
        <f t="shared" ref="AW36:AW52" si="56">IF($O36=2,VLOOKUP(2,$O36:$R36,3)," ")</f>
        <v xml:space="preserve"> </v>
      </c>
      <c r="AX36" s="53" t="str">
        <f t="shared" ref="AX36:AX52" si="57">IF($O36=3,VLOOKUP(3,$O36:$R36,3)," ")</f>
        <v xml:space="preserve"> </v>
      </c>
      <c r="AY36" s="53" t="str">
        <f t="shared" ref="AY36:AY52" si="58">IF($P36=1,VLOOKUP(1,$P36:$R36,2)," ")</f>
        <v xml:space="preserve"> </v>
      </c>
      <c r="AZ36" s="53" t="str">
        <f t="shared" ref="AZ36:AZ52" si="59">IF($P36=2,VLOOKUP(2,$P36:$R36,2)," ")</f>
        <v xml:space="preserve"> </v>
      </c>
      <c r="BA36" s="53" t="str">
        <f t="shared" ref="BA36:BA52" si="60">IF($P36=3,VLOOKUP(3,$P36:$R36,2)," ")</f>
        <v xml:space="preserve"> </v>
      </c>
      <c r="BB36" s="53"/>
      <c r="BC36" s="53">
        <f t="shared" si="39"/>
        <v>0</v>
      </c>
      <c r="BD36" s="53">
        <f t="shared" si="40"/>
        <v>0</v>
      </c>
      <c r="BE36" s="53">
        <f t="shared" si="41"/>
        <v>0</v>
      </c>
      <c r="BF36" s="38">
        <f t="shared" si="42"/>
        <v>0</v>
      </c>
    </row>
    <row r="37" spans="1:58" ht="20.149999999999999" customHeight="1" x14ac:dyDescent="0.25">
      <c r="A37" s="14">
        <v>2</v>
      </c>
      <c r="B37" s="33"/>
      <c r="C37" s="98">
        <f t="shared" ref="C37:C50" si="61">COUNTIF(D37:I37,"&gt;0")</f>
        <v>0</v>
      </c>
      <c r="D37" s="54"/>
      <c r="E37" s="55"/>
      <c r="F37" s="55"/>
      <c r="G37" s="55"/>
      <c r="H37" s="55"/>
      <c r="I37" s="71"/>
      <c r="J37" s="96">
        <f t="shared" ref="J37:J50" si="62">COUNTIF(K37:P37,"&gt;0")</f>
        <v>0</v>
      </c>
      <c r="K37" s="56"/>
      <c r="L37" s="55"/>
      <c r="M37" s="55"/>
      <c r="N37" s="55"/>
      <c r="O37" s="55"/>
      <c r="P37" s="57"/>
      <c r="Q37" s="53">
        <f t="shared" ref="Q37:Q50" si="63">B37</f>
        <v>0</v>
      </c>
      <c r="R37" s="53" t="str">
        <f t="shared" ref="R37:R49" si="64">IF($D37=1,VLOOKUP(1,D37:Q37,14)," ")</f>
        <v xml:space="preserve"> </v>
      </c>
      <c r="S37" s="53" t="str">
        <f t="shared" ref="S37:S49" si="65">IF($D37=2,VLOOKUP(2,D37:Q37,14)," ")</f>
        <v xml:space="preserve"> </v>
      </c>
      <c r="T37" s="53" t="str">
        <f t="shared" ref="T37:T49" si="66">IF($D37=3,VLOOKUP(3,D37:Q37,14)," ")</f>
        <v xml:space="preserve"> </v>
      </c>
      <c r="U37" s="53" t="str">
        <f t="shared" ref="U37:U49" si="67">IF($D37=4,VLOOKUP(4,D37:Q37,14)," ")</f>
        <v xml:space="preserve"> </v>
      </c>
      <c r="V37" s="53" t="str">
        <f t="shared" ref="V37:V49" si="68">IF(E37=1,VLOOKUP(1,E37:R37,13)," ")</f>
        <v xml:space="preserve"> </v>
      </c>
      <c r="W37" s="53" t="str">
        <f t="shared" ref="W37:W49" si="69">IF(E37=2,VLOOKUP(2,E37:R37,13)," ")</f>
        <v xml:space="preserve"> </v>
      </c>
      <c r="X37" s="53" t="str">
        <f t="shared" ref="X37:X49" si="70">IF(F37=1,VLOOKUP(1,F37:Q37,12)," ")</f>
        <v xml:space="preserve"> </v>
      </c>
      <c r="Y37" s="53" t="str">
        <f t="shared" ref="Y37:Y49" si="71">IF(F37=2,VLOOKUP(2,F37:R37,12)," ")</f>
        <v xml:space="preserve"> </v>
      </c>
      <c r="Z37" s="53" t="str">
        <f t="shared" ref="Z37:Z49" si="72">IF(G37=1,VLOOKUP(1,G37:R37,11)," ")</f>
        <v xml:space="preserve"> </v>
      </c>
      <c r="AA37" s="53" t="str">
        <f t="shared" ref="AA37:AA49" si="73">IF(G37=2,VLOOKUP(2,G37:R37,11)," ")</f>
        <v xml:space="preserve"> </v>
      </c>
      <c r="AB37" s="53" t="str">
        <f t="shared" ref="AB37:AB49" si="74">IF(H37=1,VLOOKUP(1,H37:R37,10)," ")</f>
        <v xml:space="preserve"> </v>
      </c>
      <c r="AC37" s="53" t="str">
        <f t="shared" ref="AC37:AC49" si="75">IF(H37=2,VLOOKUP(2,H37:R37,10)," ")</f>
        <v xml:space="preserve"> </v>
      </c>
      <c r="AD37" s="53" t="str">
        <f t="shared" ref="AD37:AD49" si="76">IF(H37=3,VLOOKUP(3,H37:R37,10)," ")</f>
        <v xml:space="preserve"> </v>
      </c>
      <c r="AE37" s="53" t="str">
        <f t="shared" ref="AE37:AE49" si="77">IF(H37=4,VLOOKUP(4,H37:R37,10)," ")</f>
        <v xml:space="preserve"> </v>
      </c>
      <c r="AF37" s="53" t="str">
        <f t="shared" ref="AF37:AF49" si="78">IF(I37=1,VLOOKUP(1,I37:R37,9)," ")</f>
        <v xml:space="preserve"> </v>
      </c>
      <c r="AG37" s="53" t="str">
        <f t="shared" ref="AG37:AG49" si="79">IF($I37=2,VLOOKUP(2,$I37:$R37,9)," ")</f>
        <v xml:space="preserve"> </v>
      </c>
      <c r="AH37" s="53" t="str">
        <f t="shared" ref="AH37:AH49" si="80">IF($I37=3,VLOOKUP(3,$I37:$R37,9)," ")</f>
        <v xml:space="preserve"> </v>
      </c>
      <c r="AI37" s="53" t="str">
        <f t="shared" ref="AI37:AI49" si="81">IF($I37=4,VLOOKUP(4,$I37:$R37,9)," ")</f>
        <v xml:space="preserve"> </v>
      </c>
      <c r="AJ37" s="53" t="str">
        <f t="shared" si="43"/>
        <v xml:space="preserve"> </v>
      </c>
      <c r="AK37" s="53" t="str">
        <f t="shared" si="44"/>
        <v xml:space="preserve"> </v>
      </c>
      <c r="AL37" s="53" t="str">
        <f t="shared" si="45"/>
        <v xml:space="preserve"> </v>
      </c>
      <c r="AM37" s="53" t="str">
        <f t="shared" si="46"/>
        <v xml:space="preserve"> </v>
      </c>
      <c r="AN37" s="53" t="str">
        <f t="shared" si="47"/>
        <v xml:space="preserve"> </v>
      </c>
      <c r="AO37" s="53" t="str">
        <f t="shared" si="48"/>
        <v xml:space="preserve"> </v>
      </c>
      <c r="AP37" s="53" t="str">
        <f t="shared" si="49"/>
        <v xml:space="preserve"> </v>
      </c>
      <c r="AQ37" s="53" t="str">
        <f t="shared" si="50"/>
        <v xml:space="preserve"> </v>
      </c>
      <c r="AR37" s="53" t="str">
        <f t="shared" si="51"/>
        <v xml:space="preserve"> </v>
      </c>
      <c r="AS37" s="53" t="str">
        <f t="shared" si="52"/>
        <v xml:space="preserve"> </v>
      </c>
      <c r="AT37" s="53" t="str">
        <f t="shared" si="53"/>
        <v xml:space="preserve"> </v>
      </c>
      <c r="AU37" s="53" t="str">
        <f t="shared" si="54"/>
        <v xml:space="preserve"> </v>
      </c>
      <c r="AV37" s="53" t="str">
        <f t="shared" si="55"/>
        <v xml:space="preserve"> </v>
      </c>
      <c r="AW37" s="53" t="str">
        <f t="shared" si="56"/>
        <v xml:space="preserve"> </v>
      </c>
      <c r="AX37" s="53" t="str">
        <f t="shared" si="57"/>
        <v xml:space="preserve"> </v>
      </c>
      <c r="AY37" s="53" t="str">
        <f t="shared" si="58"/>
        <v xml:space="preserve"> </v>
      </c>
      <c r="AZ37" s="53" t="str">
        <f t="shared" si="59"/>
        <v xml:space="preserve"> </v>
      </c>
      <c r="BA37" s="53" t="str">
        <f t="shared" si="60"/>
        <v xml:space="preserve"> </v>
      </c>
      <c r="BB37" s="53"/>
      <c r="BC37" s="53">
        <f t="shared" si="39"/>
        <v>0</v>
      </c>
      <c r="BD37" s="53">
        <f t="shared" si="40"/>
        <v>0</v>
      </c>
      <c r="BE37" s="53">
        <f t="shared" si="41"/>
        <v>0</v>
      </c>
      <c r="BF37" s="38">
        <f t="shared" si="42"/>
        <v>0</v>
      </c>
    </row>
    <row r="38" spans="1:58" ht="20.149999999999999" customHeight="1" x14ac:dyDescent="0.25">
      <c r="A38" s="14">
        <v>3</v>
      </c>
      <c r="B38" s="33"/>
      <c r="C38" s="98">
        <f t="shared" si="61"/>
        <v>0</v>
      </c>
      <c r="D38" s="54"/>
      <c r="E38" s="55"/>
      <c r="F38" s="55"/>
      <c r="G38" s="55"/>
      <c r="H38" s="55"/>
      <c r="I38" s="71"/>
      <c r="J38" s="96">
        <f t="shared" si="62"/>
        <v>0</v>
      </c>
      <c r="K38" s="56"/>
      <c r="L38" s="55"/>
      <c r="M38" s="55"/>
      <c r="N38" s="55"/>
      <c r="O38" s="55"/>
      <c r="P38" s="57"/>
      <c r="Q38" s="53">
        <f t="shared" si="63"/>
        <v>0</v>
      </c>
      <c r="R38" s="53" t="str">
        <f t="shared" si="64"/>
        <v xml:space="preserve"> </v>
      </c>
      <c r="S38" s="53" t="str">
        <f t="shared" si="65"/>
        <v xml:space="preserve"> </v>
      </c>
      <c r="T38" s="53" t="str">
        <f t="shared" si="66"/>
        <v xml:space="preserve"> </v>
      </c>
      <c r="U38" s="53" t="str">
        <f t="shared" si="67"/>
        <v xml:space="preserve"> </v>
      </c>
      <c r="V38" s="53" t="str">
        <f t="shared" si="68"/>
        <v xml:space="preserve"> </v>
      </c>
      <c r="W38" s="53" t="str">
        <f t="shared" si="69"/>
        <v xml:space="preserve"> </v>
      </c>
      <c r="X38" s="53" t="str">
        <f t="shared" si="70"/>
        <v xml:space="preserve"> </v>
      </c>
      <c r="Y38" s="53" t="str">
        <f t="shared" si="71"/>
        <v xml:space="preserve"> </v>
      </c>
      <c r="Z38" s="53" t="str">
        <f t="shared" si="72"/>
        <v xml:space="preserve"> </v>
      </c>
      <c r="AA38" s="53" t="str">
        <f t="shared" si="73"/>
        <v xml:space="preserve"> </v>
      </c>
      <c r="AB38" s="53" t="str">
        <f t="shared" si="74"/>
        <v xml:space="preserve"> </v>
      </c>
      <c r="AC38" s="53" t="str">
        <f t="shared" si="75"/>
        <v xml:space="preserve"> </v>
      </c>
      <c r="AD38" s="53" t="str">
        <f t="shared" si="76"/>
        <v xml:space="preserve"> </v>
      </c>
      <c r="AE38" s="53" t="str">
        <f t="shared" si="77"/>
        <v xml:space="preserve"> </v>
      </c>
      <c r="AF38" s="53" t="str">
        <f t="shared" si="78"/>
        <v xml:space="preserve"> </v>
      </c>
      <c r="AG38" s="53" t="str">
        <f t="shared" si="79"/>
        <v xml:space="preserve"> </v>
      </c>
      <c r="AH38" s="53" t="str">
        <f t="shared" si="80"/>
        <v xml:space="preserve"> </v>
      </c>
      <c r="AI38" s="53" t="str">
        <f t="shared" si="81"/>
        <v xml:space="preserve"> </v>
      </c>
      <c r="AJ38" s="53" t="str">
        <f t="shared" si="43"/>
        <v xml:space="preserve"> </v>
      </c>
      <c r="AK38" s="53" t="str">
        <f t="shared" si="44"/>
        <v xml:space="preserve"> </v>
      </c>
      <c r="AL38" s="53" t="str">
        <f t="shared" si="45"/>
        <v xml:space="preserve"> </v>
      </c>
      <c r="AM38" s="53" t="str">
        <f t="shared" si="46"/>
        <v xml:space="preserve"> </v>
      </c>
      <c r="AN38" s="53" t="str">
        <f t="shared" si="47"/>
        <v xml:space="preserve"> </v>
      </c>
      <c r="AO38" s="53" t="str">
        <f t="shared" si="48"/>
        <v xml:space="preserve"> </v>
      </c>
      <c r="AP38" s="53" t="str">
        <f t="shared" si="49"/>
        <v xml:space="preserve"> </v>
      </c>
      <c r="AQ38" s="53" t="str">
        <f t="shared" si="50"/>
        <v xml:space="preserve"> </v>
      </c>
      <c r="AR38" s="53" t="str">
        <f t="shared" si="51"/>
        <v xml:space="preserve"> </v>
      </c>
      <c r="AS38" s="53" t="str">
        <f t="shared" si="52"/>
        <v xml:space="preserve"> </v>
      </c>
      <c r="AT38" s="53" t="str">
        <f t="shared" si="53"/>
        <v xml:space="preserve"> </v>
      </c>
      <c r="AU38" s="53" t="str">
        <f t="shared" si="54"/>
        <v xml:space="preserve"> </v>
      </c>
      <c r="AV38" s="53" t="str">
        <f t="shared" si="55"/>
        <v xml:space="preserve"> </v>
      </c>
      <c r="AW38" s="53" t="str">
        <f t="shared" si="56"/>
        <v xml:space="preserve"> </v>
      </c>
      <c r="AX38" s="53" t="str">
        <f t="shared" si="57"/>
        <v xml:space="preserve"> </v>
      </c>
      <c r="AY38" s="53" t="str">
        <f t="shared" si="58"/>
        <v xml:space="preserve"> </v>
      </c>
      <c r="AZ38" s="53" t="str">
        <f t="shared" si="59"/>
        <v xml:space="preserve"> </v>
      </c>
      <c r="BA38" s="53" t="str">
        <f t="shared" si="60"/>
        <v xml:space="preserve"> </v>
      </c>
      <c r="BB38" s="53"/>
      <c r="BC38" s="53">
        <f t="shared" si="39"/>
        <v>0</v>
      </c>
      <c r="BD38" s="53">
        <f t="shared" si="40"/>
        <v>0</v>
      </c>
      <c r="BE38" s="53">
        <f t="shared" si="41"/>
        <v>0</v>
      </c>
      <c r="BF38" s="38">
        <f t="shared" si="42"/>
        <v>0</v>
      </c>
    </row>
    <row r="39" spans="1:58" ht="20.149999999999999" customHeight="1" x14ac:dyDescent="0.25">
      <c r="A39" s="14">
        <v>4</v>
      </c>
      <c r="B39" s="33"/>
      <c r="C39" s="98">
        <f t="shared" si="61"/>
        <v>0</v>
      </c>
      <c r="D39" s="54"/>
      <c r="E39" s="55"/>
      <c r="F39" s="55"/>
      <c r="G39" s="55"/>
      <c r="H39" s="55"/>
      <c r="I39" s="71"/>
      <c r="J39" s="96">
        <f t="shared" si="62"/>
        <v>0</v>
      </c>
      <c r="K39" s="56"/>
      <c r="L39" s="55"/>
      <c r="M39" s="55"/>
      <c r="N39" s="55"/>
      <c r="O39" s="55"/>
      <c r="P39" s="57"/>
      <c r="Q39" s="53">
        <f t="shared" si="63"/>
        <v>0</v>
      </c>
      <c r="R39" s="53" t="str">
        <f t="shared" si="64"/>
        <v xml:space="preserve"> </v>
      </c>
      <c r="S39" s="53" t="str">
        <f t="shared" si="65"/>
        <v xml:space="preserve"> </v>
      </c>
      <c r="T39" s="53" t="str">
        <f t="shared" si="66"/>
        <v xml:space="preserve"> </v>
      </c>
      <c r="U39" s="53" t="str">
        <f t="shared" si="67"/>
        <v xml:space="preserve"> </v>
      </c>
      <c r="V39" s="53" t="str">
        <f t="shared" si="68"/>
        <v xml:space="preserve"> </v>
      </c>
      <c r="W39" s="53" t="str">
        <f t="shared" si="69"/>
        <v xml:space="preserve"> </v>
      </c>
      <c r="X39" s="53" t="str">
        <f t="shared" si="70"/>
        <v xml:space="preserve"> </v>
      </c>
      <c r="Y39" s="53" t="str">
        <f t="shared" si="71"/>
        <v xml:space="preserve"> </v>
      </c>
      <c r="Z39" s="53" t="str">
        <f t="shared" si="72"/>
        <v xml:space="preserve"> </v>
      </c>
      <c r="AA39" s="53" t="str">
        <f t="shared" si="73"/>
        <v xml:space="preserve"> </v>
      </c>
      <c r="AB39" s="53" t="str">
        <f t="shared" si="74"/>
        <v xml:space="preserve"> </v>
      </c>
      <c r="AC39" s="53" t="str">
        <f t="shared" si="75"/>
        <v xml:space="preserve"> </v>
      </c>
      <c r="AD39" s="53" t="str">
        <f t="shared" si="76"/>
        <v xml:space="preserve"> </v>
      </c>
      <c r="AE39" s="53" t="str">
        <f t="shared" si="77"/>
        <v xml:space="preserve"> </v>
      </c>
      <c r="AF39" s="53" t="str">
        <f t="shared" si="78"/>
        <v xml:space="preserve"> </v>
      </c>
      <c r="AG39" s="53" t="str">
        <f t="shared" si="79"/>
        <v xml:space="preserve"> </v>
      </c>
      <c r="AH39" s="53" t="str">
        <f t="shared" si="80"/>
        <v xml:space="preserve"> </v>
      </c>
      <c r="AI39" s="53" t="str">
        <f t="shared" si="81"/>
        <v xml:space="preserve"> </v>
      </c>
      <c r="AJ39" s="53" t="str">
        <f t="shared" si="43"/>
        <v xml:space="preserve"> </v>
      </c>
      <c r="AK39" s="53" t="str">
        <f t="shared" si="44"/>
        <v xml:space="preserve"> </v>
      </c>
      <c r="AL39" s="53" t="str">
        <f t="shared" si="45"/>
        <v xml:space="preserve"> </v>
      </c>
      <c r="AM39" s="53" t="str">
        <f t="shared" si="46"/>
        <v xml:space="preserve"> </v>
      </c>
      <c r="AN39" s="53" t="str">
        <f t="shared" si="47"/>
        <v xml:space="preserve"> </v>
      </c>
      <c r="AO39" s="53" t="str">
        <f t="shared" si="48"/>
        <v xml:space="preserve"> </v>
      </c>
      <c r="AP39" s="53" t="str">
        <f t="shared" si="49"/>
        <v xml:space="preserve"> </v>
      </c>
      <c r="AQ39" s="53" t="str">
        <f t="shared" si="50"/>
        <v xml:space="preserve"> </v>
      </c>
      <c r="AR39" s="53" t="str">
        <f t="shared" si="51"/>
        <v xml:space="preserve"> </v>
      </c>
      <c r="AS39" s="53" t="str">
        <f t="shared" si="52"/>
        <v xml:space="preserve"> </v>
      </c>
      <c r="AT39" s="53" t="str">
        <f t="shared" si="53"/>
        <v xml:space="preserve"> </v>
      </c>
      <c r="AU39" s="53" t="str">
        <f t="shared" si="54"/>
        <v xml:space="preserve"> </v>
      </c>
      <c r="AV39" s="53" t="str">
        <f t="shared" si="55"/>
        <v xml:space="preserve"> </v>
      </c>
      <c r="AW39" s="53" t="str">
        <f t="shared" si="56"/>
        <v xml:space="preserve"> </v>
      </c>
      <c r="AX39" s="53" t="str">
        <f t="shared" si="57"/>
        <v xml:space="preserve"> </v>
      </c>
      <c r="AY39" s="53" t="str">
        <f t="shared" si="58"/>
        <v xml:space="preserve"> </v>
      </c>
      <c r="AZ39" s="53" t="str">
        <f t="shared" si="59"/>
        <v xml:space="preserve"> </v>
      </c>
      <c r="BA39" s="53" t="str">
        <f t="shared" si="60"/>
        <v xml:space="preserve"> </v>
      </c>
      <c r="BB39" s="53"/>
      <c r="BC39" s="53">
        <f t="shared" si="39"/>
        <v>0</v>
      </c>
      <c r="BD39" s="53">
        <f t="shared" si="40"/>
        <v>0</v>
      </c>
      <c r="BE39" s="53">
        <f t="shared" si="41"/>
        <v>0</v>
      </c>
      <c r="BF39" s="38">
        <f t="shared" si="42"/>
        <v>0</v>
      </c>
    </row>
    <row r="40" spans="1:58" ht="20.149999999999999" customHeight="1" x14ac:dyDescent="0.25">
      <c r="A40" s="14">
        <v>5</v>
      </c>
      <c r="B40" s="33"/>
      <c r="C40" s="98">
        <f t="shared" si="61"/>
        <v>0</v>
      </c>
      <c r="D40" s="54"/>
      <c r="E40" s="55"/>
      <c r="F40" s="55"/>
      <c r="G40" s="55"/>
      <c r="H40" s="55"/>
      <c r="I40" s="71"/>
      <c r="J40" s="96">
        <f t="shared" si="62"/>
        <v>0</v>
      </c>
      <c r="K40" s="56"/>
      <c r="L40" s="55"/>
      <c r="M40" s="55"/>
      <c r="N40" s="55"/>
      <c r="O40" s="55"/>
      <c r="P40" s="57"/>
      <c r="Q40" s="53">
        <f t="shared" si="63"/>
        <v>0</v>
      </c>
      <c r="R40" s="53" t="str">
        <f t="shared" si="64"/>
        <v xml:space="preserve"> </v>
      </c>
      <c r="S40" s="53" t="str">
        <f t="shared" si="65"/>
        <v xml:space="preserve"> </v>
      </c>
      <c r="T40" s="53" t="str">
        <f t="shared" si="66"/>
        <v xml:space="preserve"> </v>
      </c>
      <c r="U40" s="53" t="str">
        <f t="shared" si="67"/>
        <v xml:space="preserve"> </v>
      </c>
      <c r="V40" s="53" t="str">
        <f t="shared" si="68"/>
        <v xml:space="preserve"> </v>
      </c>
      <c r="W40" s="53" t="str">
        <f t="shared" si="69"/>
        <v xml:space="preserve"> </v>
      </c>
      <c r="X40" s="53" t="str">
        <f t="shared" si="70"/>
        <v xml:space="preserve"> </v>
      </c>
      <c r="Y40" s="53" t="str">
        <f t="shared" si="71"/>
        <v xml:space="preserve"> </v>
      </c>
      <c r="Z40" s="53" t="str">
        <f t="shared" si="72"/>
        <v xml:space="preserve"> </v>
      </c>
      <c r="AA40" s="53" t="str">
        <f t="shared" si="73"/>
        <v xml:space="preserve"> </v>
      </c>
      <c r="AB40" s="53" t="str">
        <f t="shared" si="74"/>
        <v xml:space="preserve"> </v>
      </c>
      <c r="AC40" s="53" t="str">
        <f t="shared" si="75"/>
        <v xml:space="preserve"> </v>
      </c>
      <c r="AD40" s="53" t="str">
        <f t="shared" si="76"/>
        <v xml:space="preserve"> </v>
      </c>
      <c r="AE40" s="53" t="str">
        <f t="shared" si="77"/>
        <v xml:space="preserve"> </v>
      </c>
      <c r="AF40" s="53" t="str">
        <f t="shared" si="78"/>
        <v xml:space="preserve"> </v>
      </c>
      <c r="AG40" s="53" t="str">
        <f t="shared" si="79"/>
        <v xml:space="preserve"> </v>
      </c>
      <c r="AH40" s="53" t="str">
        <f t="shared" si="80"/>
        <v xml:space="preserve"> </v>
      </c>
      <c r="AI40" s="53" t="str">
        <f t="shared" si="81"/>
        <v xml:space="preserve"> </v>
      </c>
      <c r="AJ40" s="53" t="str">
        <f t="shared" si="43"/>
        <v xml:space="preserve"> </v>
      </c>
      <c r="AK40" s="53" t="str">
        <f t="shared" si="44"/>
        <v xml:space="preserve"> </v>
      </c>
      <c r="AL40" s="53" t="str">
        <f t="shared" si="45"/>
        <v xml:space="preserve"> </v>
      </c>
      <c r="AM40" s="53" t="str">
        <f t="shared" si="46"/>
        <v xml:space="preserve"> </v>
      </c>
      <c r="AN40" s="53" t="str">
        <f t="shared" si="47"/>
        <v xml:space="preserve"> </v>
      </c>
      <c r="AO40" s="53" t="str">
        <f t="shared" si="48"/>
        <v xml:space="preserve"> </v>
      </c>
      <c r="AP40" s="53" t="str">
        <f t="shared" si="49"/>
        <v xml:space="preserve"> </v>
      </c>
      <c r="AQ40" s="53" t="str">
        <f t="shared" si="50"/>
        <v xml:space="preserve"> </v>
      </c>
      <c r="AR40" s="53" t="str">
        <f t="shared" si="51"/>
        <v xml:space="preserve"> </v>
      </c>
      <c r="AS40" s="53" t="str">
        <f t="shared" si="52"/>
        <v xml:space="preserve"> </v>
      </c>
      <c r="AT40" s="53" t="str">
        <f t="shared" si="53"/>
        <v xml:space="preserve"> </v>
      </c>
      <c r="AU40" s="53" t="str">
        <f t="shared" si="54"/>
        <v xml:space="preserve"> </v>
      </c>
      <c r="AV40" s="53" t="str">
        <f t="shared" si="55"/>
        <v xml:space="preserve"> </v>
      </c>
      <c r="AW40" s="53" t="str">
        <f t="shared" si="56"/>
        <v xml:space="preserve"> </v>
      </c>
      <c r="AX40" s="53" t="str">
        <f t="shared" si="57"/>
        <v xml:space="preserve"> </v>
      </c>
      <c r="AY40" s="53" t="str">
        <f t="shared" si="58"/>
        <v xml:space="preserve"> </v>
      </c>
      <c r="AZ40" s="53" t="str">
        <f t="shared" si="59"/>
        <v xml:space="preserve"> </v>
      </c>
      <c r="BA40" s="53" t="str">
        <f t="shared" si="60"/>
        <v xml:space="preserve"> </v>
      </c>
      <c r="BB40" s="53"/>
      <c r="BC40" s="53">
        <f t="shared" si="39"/>
        <v>0</v>
      </c>
      <c r="BD40" s="53">
        <f t="shared" si="40"/>
        <v>0</v>
      </c>
      <c r="BE40" s="53">
        <f t="shared" si="41"/>
        <v>0</v>
      </c>
      <c r="BF40" s="38">
        <f t="shared" si="42"/>
        <v>0</v>
      </c>
    </row>
    <row r="41" spans="1:58" ht="20.149999999999999" customHeight="1" x14ac:dyDescent="0.25">
      <c r="A41" s="14">
        <v>6</v>
      </c>
      <c r="B41" s="33"/>
      <c r="C41" s="98">
        <f t="shared" si="61"/>
        <v>0</v>
      </c>
      <c r="D41" s="54"/>
      <c r="E41" s="55"/>
      <c r="F41" s="55"/>
      <c r="G41" s="55"/>
      <c r="H41" s="55"/>
      <c r="I41" s="71"/>
      <c r="J41" s="96">
        <f t="shared" si="62"/>
        <v>0</v>
      </c>
      <c r="K41" s="56"/>
      <c r="L41" s="55"/>
      <c r="M41" s="55"/>
      <c r="N41" s="55"/>
      <c r="O41" s="55"/>
      <c r="P41" s="57"/>
      <c r="Q41" s="53">
        <f t="shared" si="63"/>
        <v>0</v>
      </c>
      <c r="R41" s="53" t="str">
        <f t="shared" si="64"/>
        <v xml:space="preserve"> </v>
      </c>
      <c r="S41" s="53" t="str">
        <f t="shared" si="65"/>
        <v xml:space="preserve"> </v>
      </c>
      <c r="T41" s="53" t="str">
        <f t="shared" si="66"/>
        <v xml:space="preserve"> </v>
      </c>
      <c r="U41" s="53" t="str">
        <f t="shared" si="67"/>
        <v xml:space="preserve"> </v>
      </c>
      <c r="V41" s="53" t="str">
        <f t="shared" si="68"/>
        <v xml:space="preserve"> </v>
      </c>
      <c r="W41" s="53" t="str">
        <f t="shared" si="69"/>
        <v xml:space="preserve"> </v>
      </c>
      <c r="X41" s="53" t="str">
        <f t="shared" si="70"/>
        <v xml:space="preserve"> </v>
      </c>
      <c r="Y41" s="53" t="str">
        <f t="shared" si="71"/>
        <v xml:space="preserve"> </v>
      </c>
      <c r="Z41" s="53" t="str">
        <f t="shared" si="72"/>
        <v xml:space="preserve"> </v>
      </c>
      <c r="AA41" s="53" t="str">
        <f t="shared" si="73"/>
        <v xml:space="preserve"> </v>
      </c>
      <c r="AB41" s="53" t="str">
        <f t="shared" si="74"/>
        <v xml:space="preserve"> </v>
      </c>
      <c r="AC41" s="53" t="str">
        <f t="shared" si="75"/>
        <v xml:space="preserve"> </v>
      </c>
      <c r="AD41" s="53" t="str">
        <f t="shared" si="76"/>
        <v xml:space="preserve"> </v>
      </c>
      <c r="AE41" s="53" t="str">
        <f t="shared" si="77"/>
        <v xml:space="preserve"> </v>
      </c>
      <c r="AF41" s="53" t="str">
        <f t="shared" si="78"/>
        <v xml:space="preserve"> </v>
      </c>
      <c r="AG41" s="53" t="str">
        <f t="shared" si="79"/>
        <v xml:space="preserve"> </v>
      </c>
      <c r="AH41" s="53" t="str">
        <f t="shared" si="80"/>
        <v xml:space="preserve"> </v>
      </c>
      <c r="AI41" s="53" t="str">
        <f t="shared" si="81"/>
        <v xml:space="preserve"> </v>
      </c>
      <c r="AJ41" s="53" t="str">
        <f t="shared" si="43"/>
        <v xml:space="preserve"> </v>
      </c>
      <c r="AK41" s="53" t="str">
        <f t="shared" si="44"/>
        <v xml:space="preserve"> </v>
      </c>
      <c r="AL41" s="53" t="str">
        <f t="shared" si="45"/>
        <v xml:space="preserve"> </v>
      </c>
      <c r="AM41" s="53" t="str">
        <f t="shared" si="46"/>
        <v xml:space="preserve"> </v>
      </c>
      <c r="AN41" s="53" t="str">
        <f t="shared" si="47"/>
        <v xml:space="preserve"> </v>
      </c>
      <c r="AO41" s="53" t="str">
        <f t="shared" si="48"/>
        <v xml:space="preserve"> </v>
      </c>
      <c r="AP41" s="53" t="str">
        <f t="shared" si="49"/>
        <v xml:space="preserve"> </v>
      </c>
      <c r="AQ41" s="53" t="str">
        <f t="shared" si="50"/>
        <v xml:space="preserve"> </v>
      </c>
      <c r="AR41" s="53" t="str">
        <f t="shared" si="51"/>
        <v xml:space="preserve"> </v>
      </c>
      <c r="AS41" s="53" t="str">
        <f t="shared" si="52"/>
        <v xml:space="preserve"> </v>
      </c>
      <c r="AT41" s="53" t="str">
        <f t="shared" si="53"/>
        <v xml:space="preserve"> </v>
      </c>
      <c r="AU41" s="53" t="str">
        <f t="shared" si="54"/>
        <v xml:space="preserve"> </v>
      </c>
      <c r="AV41" s="53" t="str">
        <f t="shared" si="55"/>
        <v xml:space="preserve"> </v>
      </c>
      <c r="AW41" s="53" t="str">
        <f t="shared" si="56"/>
        <v xml:space="preserve"> </v>
      </c>
      <c r="AX41" s="53" t="str">
        <f t="shared" si="57"/>
        <v xml:space="preserve"> </v>
      </c>
      <c r="AY41" s="53" t="str">
        <f t="shared" si="58"/>
        <v xml:space="preserve"> </v>
      </c>
      <c r="AZ41" s="53" t="str">
        <f t="shared" si="59"/>
        <v xml:space="preserve"> </v>
      </c>
      <c r="BA41" s="53" t="str">
        <f t="shared" si="60"/>
        <v xml:space="preserve"> </v>
      </c>
      <c r="BB41" s="53"/>
      <c r="BC41" s="53">
        <f t="shared" si="39"/>
        <v>0</v>
      </c>
      <c r="BD41" s="53">
        <f t="shared" si="40"/>
        <v>0</v>
      </c>
      <c r="BE41" s="53">
        <f t="shared" si="41"/>
        <v>0</v>
      </c>
      <c r="BF41" s="38">
        <f t="shared" si="42"/>
        <v>0</v>
      </c>
    </row>
    <row r="42" spans="1:58" ht="20.149999999999999" customHeight="1" x14ac:dyDescent="0.25">
      <c r="A42" s="14">
        <v>7</v>
      </c>
      <c r="B42" s="33"/>
      <c r="C42" s="98">
        <f t="shared" si="61"/>
        <v>0</v>
      </c>
      <c r="D42" s="54"/>
      <c r="E42" s="55"/>
      <c r="F42" s="55"/>
      <c r="G42" s="55"/>
      <c r="H42" s="55"/>
      <c r="I42" s="71"/>
      <c r="J42" s="96">
        <f t="shared" si="62"/>
        <v>0</v>
      </c>
      <c r="K42" s="56"/>
      <c r="L42" s="55"/>
      <c r="M42" s="55"/>
      <c r="N42" s="55"/>
      <c r="O42" s="55"/>
      <c r="P42" s="57"/>
      <c r="Q42" s="53">
        <f t="shared" si="63"/>
        <v>0</v>
      </c>
      <c r="R42" s="53" t="str">
        <f t="shared" si="64"/>
        <v xml:space="preserve"> </v>
      </c>
      <c r="S42" s="53" t="str">
        <f t="shared" si="65"/>
        <v xml:space="preserve"> </v>
      </c>
      <c r="T42" s="53" t="str">
        <f t="shared" si="66"/>
        <v xml:space="preserve"> </v>
      </c>
      <c r="U42" s="53" t="str">
        <f t="shared" si="67"/>
        <v xml:space="preserve"> </v>
      </c>
      <c r="V42" s="53" t="str">
        <f t="shared" si="68"/>
        <v xml:space="preserve"> </v>
      </c>
      <c r="W42" s="53" t="str">
        <f t="shared" si="69"/>
        <v xml:space="preserve"> </v>
      </c>
      <c r="X42" s="53" t="str">
        <f t="shared" si="70"/>
        <v xml:space="preserve"> </v>
      </c>
      <c r="Y42" s="53" t="str">
        <f t="shared" si="71"/>
        <v xml:space="preserve"> </v>
      </c>
      <c r="Z42" s="53" t="str">
        <f t="shared" si="72"/>
        <v xml:space="preserve"> </v>
      </c>
      <c r="AA42" s="53" t="str">
        <f t="shared" si="73"/>
        <v xml:space="preserve"> </v>
      </c>
      <c r="AB42" s="53" t="str">
        <f t="shared" si="74"/>
        <v xml:space="preserve"> </v>
      </c>
      <c r="AC42" s="53" t="str">
        <f t="shared" si="75"/>
        <v xml:space="preserve"> </v>
      </c>
      <c r="AD42" s="53" t="str">
        <f t="shared" si="76"/>
        <v xml:space="preserve"> </v>
      </c>
      <c r="AE42" s="53" t="str">
        <f t="shared" si="77"/>
        <v xml:space="preserve"> </v>
      </c>
      <c r="AF42" s="53" t="str">
        <f t="shared" si="78"/>
        <v xml:space="preserve"> </v>
      </c>
      <c r="AG42" s="53" t="str">
        <f t="shared" si="79"/>
        <v xml:space="preserve"> </v>
      </c>
      <c r="AH42" s="53" t="str">
        <f t="shared" si="80"/>
        <v xml:space="preserve"> </v>
      </c>
      <c r="AI42" s="53" t="str">
        <f t="shared" si="81"/>
        <v xml:space="preserve"> </v>
      </c>
      <c r="AJ42" s="53" t="str">
        <f t="shared" si="43"/>
        <v xml:space="preserve"> </v>
      </c>
      <c r="AK42" s="53" t="str">
        <f t="shared" si="44"/>
        <v xml:space="preserve"> </v>
      </c>
      <c r="AL42" s="53" t="str">
        <f t="shared" si="45"/>
        <v xml:space="preserve"> </v>
      </c>
      <c r="AM42" s="53" t="str">
        <f t="shared" si="46"/>
        <v xml:space="preserve"> </v>
      </c>
      <c r="AN42" s="53" t="str">
        <f t="shared" si="47"/>
        <v xml:space="preserve"> </v>
      </c>
      <c r="AO42" s="53" t="str">
        <f t="shared" si="48"/>
        <v xml:space="preserve"> </v>
      </c>
      <c r="AP42" s="53" t="str">
        <f t="shared" si="49"/>
        <v xml:space="preserve"> </v>
      </c>
      <c r="AQ42" s="53" t="str">
        <f t="shared" si="50"/>
        <v xml:space="preserve"> </v>
      </c>
      <c r="AR42" s="53" t="str">
        <f t="shared" si="51"/>
        <v xml:space="preserve"> </v>
      </c>
      <c r="AS42" s="53" t="str">
        <f t="shared" si="52"/>
        <v xml:space="preserve"> </v>
      </c>
      <c r="AT42" s="53" t="str">
        <f t="shared" si="53"/>
        <v xml:space="preserve"> </v>
      </c>
      <c r="AU42" s="53" t="str">
        <f t="shared" si="54"/>
        <v xml:space="preserve"> </v>
      </c>
      <c r="AV42" s="53" t="str">
        <f t="shared" si="55"/>
        <v xml:space="preserve"> </v>
      </c>
      <c r="AW42" s="53" t="str">
        <f t="shared" si="56"/>
        <v xml:space="preserve"> </v>
      </c>
      <c r="AX42" s="53" t="str">
        <f t="shared" si="57"/>
        <v xml:space="preserve"> </v>
      </c>
      <c r="AY42" s="53" t="str">
        <f t="shared" si="58"/>
        <v xml:space="preserve"> </v>
      </c>
      <c r="AZ42" s="53" t="str">
        <f t="shared" si="59"/>
        <v xml:space="preserve"> </v>
      </c>
      <c r="BA42" s="53" t="str">
        <f t="shared" si="60"/>
        <v xml:space="preserve"> </v>
      </c>
      <c r="BB42" s="53"/>
      <c r="BC42" s="53">
        <f t="shared" si="39"/>
        <v>0</v>
      </c>
      <c r="BD42" s="53">
        <f t="shared" si="40"/>
        <v>0</v>
      </c>
      <c r="BE42" s="53">
        <f t="shared" si="41"/>
        <v>0</v>
      </c>
      <c r="BF42" s="38">
        <f t="shared" si="42"/>
        <v>0</v>
      </c>
    </row>
    <row r="43" spans="1:58" ht="20.149999999999999" customHeight="1" x14ac:dyDescent="0.25">
      <c r="A43" s="14">
        <v>8</v>
      </c>
      <c r="B43" s="33"/>
      <c r="C43" s="98">
        <f t="shared" si="61"/>
        <v>0</v>
      </c>
      <c r="D43" s="54"/>
      <c r="E43" s="55"/>
      <c r="F43" s="55"/>
      <c r="G43" s="55"/>
      <c r="H43" s="55"/>
      <c r="I43" s="71"/>
      <c r="J43" s="96">
        <f t="shared" si="62"/>
        <v>0</v>
      </c>
      <c r="K43" s="56"/>
      <c r="L43" s="55"/>
      <c r="M43" s="55"/>
      <c r="N43" s="55"/>
      <c r="O43" s="55"/>
      <c r="P43" s="57"/>
      <c r="Q43" s="53">
        <f t="shared" si="63"/>
        <v>0</v>
      </c>
      <c r="R43" s="53" t="str">
        <f t="shared" si="64"/>
        <v xml:space="preserve"> </v>
      </c>
      <c r="S43" s="53" t="str">
        <f t="shared" si="65"/>
        <v xml:space="preserve"> </v>
      </c>
      <c r="T43" s="53" t="str">
        <f t="shared" si="66"/>
        <v xml:space="preserve"> </v>
      </c>
      <c r="U43" s="53" t="str">
        <f t="shared" si="67"/>
        <v xml:space="preserve"> </v>
      </c>
      <c r="V43" s="53" t="str">
        <f t="shared" si="68"/>
        <v xml:space="preserve"> </v>
      </c>
      <c r="W43" s="53" t="str">
        <f t="shared" si="69"/>
        <v xml:space="preserve"> </v>
      </c>
      <c r="X43" s="53" t="str">
        <f t="shared" si="70"/>
        <v xml:space="preserve"> </v>
      </c>
      <c r="Y43" s="53" t="str">
        <f t="shared" si="71"/>
        <v xml:space="preserve"> </v>
      </c>
      <c r="Z43" s="53" t="str">
        <f t="shared" si="72"/>
        <v xml:space="preserve"> </v>
      </c>
      <c r="AA43" s="53" t="str">
        <f t="shared" si="73"/>
        <v xml:space="preserve"> </v>
      </c>
      <c r="AB43" s="53" t="str">
        <f t="shared" si="74"/>
        <v xml:space="preserve"> </v>
      </c>
      <c r="AC43" s="53" t="str">
        <f t="shared" si="75"/>
        <v xml:space="preserve"> </v>
      </c>
      <c r="AD43" s="53" t="str">
        <f t="shared" si="76"/>
        <v xml:space="preserve"> </v>
      </c>
      <c r="AE43" s="53" t="str">
        <f t="shared" si="77"/>
        <v xml:space="preserve"> </v>
      </c>
      <c r="AF43" s="53" t="str">
        <f t="shared" si="78"/>
        <v xml:space="preserve"> </v>
      </c>
      <c r="AG43" s="53" t="str">
        <f t="shared" si="79"/>
        <v xml:space="preserve"> </v>
      </c>
      <c r="AH43" s="53" t="str">
        <f t="shared" si="80"/>
        <v xml:space="preserve"> </v>
      </c>
      <c r="AI43" s="53" t="str">
        <f t="shared" si="81"/>
        <v xml:space="preserve"> </v>
      </c>
      <c r="AJ43" s="53" t="str">
        <f t="shared" si="43"/>
        <v xml:space="preserve"> </v>
      </c>
      <c r="AK43" s="53" t="str">
        <f t="shared" si="44"/>
        <v xml:space="preserve"> </v>
      </c>
      <c r="AL43" s="53" t="str">
        <f t="shared" si="45"/>
        <v xml:space="preserve"> </v>
      </c>
      <c r="AM43" s="53" t="str">
        <f t="shared" si="46"/>
        <v xml:space="preserve"> </v>
      </c>
      <c r="AN43" s="53" t="str">
        <f t="shared" si="47"/>
        <v xml:space="preserve"> </v>
      </c>
      <c r="AO43" s="53" t="str">
        <f t="shared" si="48"/>
        <v xml:space="preserve"> </v>
      </c>
      <c r="AP43" s="53" t="str">
        <f t="shared" si="49"/>
        <v xml:space="preserve"> </v>
      </c>
      <c r="AQ43" s="53" t="str">
        <f t="shared" si="50"/>
        <v xml:space="preserve"> </v>
      </c>
      <c r="AR43" s="53" t="str">
        <f t="shared" si="51"/>
        <v xml:space="preserve"> </v>
      </c>
      <c r="AS43" s="53" t="str">
        <f t="shared" si="52"/>
        <v xml:space="preserve"> </v>
      </c>
      <c r="AT43" s="53" t="str">
        <f t="shared" si="53"/>
        <v xml:space="preserve"> </v>
      </c>
      <c r="AU43" s="53" t="str">
        <f t="shared" si="54"/>
        <v xml:space="preserve"> </v>
      </c>
      <c r="AV43" s="53" t="str">
        <f t="shared" si="55"/>
        <v xml:space="preserve"> </v>
      </c>
      <c r="AW43" s="53" t="str">
        <f t="shared" si="56"/>
        <v xml:space="preserve"> </v>
      </c>
      <c r="AX43" s="53" t="str">
        <f t="shared" si="57"/>
        <v xml:space="preserve"> </v>
      </c>
      <c r="AY43" s="53" t="str">
        <f t="shared" si="58"/>
        <v xml:space="preserve"> </v>
      </c>
      <c r="AZ43" s="53" t="str">
        <f t="shared" si="59"/>
        <v xml:space="preserve"> </v>
      </c>
      <c r="BA43" s="53" t="str">
        <f t="shared" si="60"/>
        <v xml:space="preserve"> </v>
      </c>
      <c r="BB43" s="53"/>
      <c r="BC43" s="53">
        <f t="shared" si="39"/>
        <v>0</v>
      </c>
      <c r="BD43" s="53">
        <f t="shared" si="40"/>
        <v>0</v>
      </c>
      <c r="BE43" s="53">
        <f t="shared" si="41"/>
        <v>0</v>
      </c>
      <c r="BF43" s="38">
        <f t="shared" si="42"/>
        <v>0</v>
      </c>
    </row>
    <row r="44" spans="1:58" ht="20.149999999999999" customHeight="1" x14ac:dyDescent="0.25">
      <c r="A44" s="14">
        <v>9</v>
      </c>
      <c r="B44" s="33"/>
      <c r="C44" s="98">
        <f t="shared" si="61"/>
        <v>0</v>
      </c>
      <c r="D44" s="54"/>
      <c r="E44" s="55"/>
      <c r="F44" s="55"/>
      <c r="G44" s="55"/>
      <c r="H44" s="55"/>
      <c r="I44" s="71"/>
      <c r="J44" s="96">
        <f t="shared" si="62"/>
        <v>0</v>
      </c>
      <c r="K44" s="56"/>
      <c r="L44" s="55"/>
      <c r="M44" s="55"/>
      <c r="N44" s="55"/>
      <c r="O44" s="55"/>
      <c r="P44" s="57"/>
      <c r="Q44" s="53">
        <f t="shared" si="63"/>
        <v>0</v>
      </c>
      <c r="R44" s="53" t="str">
        <f t="shared" si="64"/>
        <v xml:space="preserve"> </v>
      </c>
      <c r="S44" s="53" t="str">
        <f t="shared" si="65"/>
        <v xml:space="preserve"> </v>
      </c>
      <c r="T44" s="53" t="str">
        <f t="shared" si="66"/>
        <v xml:space="preserve"> </v>
      </c>
      <c r="U44" s="53" t="str">
        <f t="shared" si="67"/>
        <v xml:space="preserve"> </v>
      </c>
      <c r="V44" s="53" t="str">
        <f t="shared" si="68"/>
        <v xml:space="preserve"> </v>
      </c>
      <c r="W44" s="53" t="str">
        <f t="shared" si="69"/>
        <v xml:space="preserve"> </v>
      </c>
      <c r="X44" s="53" t="str">
        <f t="shared" si="70"/>
        <v xml:space="preserve"> </v>
      </c>
      <c r="Y44" s="53" t="str">
        <f t="shared" si="71"/>
        <v xml:space="preserve"> </v>
      </c>
      <c r="Z44" s="53" t="str">
        <f t="shared" si="72"/>
        <v xml:space="preserve"> </v>
      </c>
      <c r="AA44" s="53" t="str">
        <f t="shared" si="73"/>
        <v xml:space="preserve"> </v>
      </c>
      <c r="AB44" s="53" t="str">
        <f t="shared" si="74"/>
        <v xml:space="preserve"> </v>
      </c>
      <c r="AC44" s="53" t="str">
        <f t="shared" si="75"/>
        <v xml:space="preserve"> </v>
      </c>
      <c r="AD44" s="53" t="str">
        <f t="shared" si="76"/>
        <v xml:space="preserve"> </v>
      </c>
      <c r="AE44" s="53" t="str">
        <f t="shared" si="77"/>
        <v xml:space="preserve"> </v>
      </c>
      <c r="AF44" s="53" t="str">
        <f t="shared" si="78"/>
        <v xml:space="preserve"> </v>
      </c>
      <c r="AG44" s="53" t="str">
        <f t="shared" si="79"/>
        <v xml:space="preserve"> </v>
      </c>
      <c r="AH44" s="53" t="str">
        <f t="shared" si="80"/>
        <v xml:space="preserve"> </v>
      </c>
      <c r="AI44" s="53" t="str">
        <f t="shared" si="81"/>
        <v xml:space="preserve"> </v>
      </c>
      <c r="AJ44" s="53" t="str">
        <f t="shared" si="43"/>
        <v xml:space="preserve"> </v>
      </c>
      <c r="AK44" s="53" t="str">
        <f t="shared" si="44"/>
        <v xml:space="preserve"> </v>
      </c>
      <c r="AL44" s="53" t="str">
        <f t="shared" si="45"/>
        <v xml:space="preserve"> </v>
      </c>
      <c r="AM44" s="53" t="str">
        <f t="shared" si="46"/>
        <v xml:space="preserve"> </v>
      </c>
      <c r="AN44" s="53" t="str">
        <f t="shared" si="47"/>
        <v xml:space="preserve"> </v>
      </c>
      <c r="AO44" s="53" t="str">
        <f t="shared" si="48"/>
        <v xml:space="preserve"> </v>
      </c>
      <c r="AP44" s="53" t="str">
        <f t="shared" si="49"/>
        <v xml:space="preserve"> </v>
      </c>
      <c r="AQ44" s="53" t="str">
        <f t="shared" si="50"/>
        <v xml:space="preserve"> </v>
      </c>
      <c r="AR44" s="53" t="str">
        <f t="shared" si="51"/>
        <v xml:space="preserve"> </v>
      </c>
      <c r="AS44" s="53" t="str">
        <f t="shared" si="52"/>
        <v xml:space="preserve"> </v>
      </c>
      <c r="AT44" s="53" t="str">
        <f t="shared" si="53"/>
        <v xml:space="preserve"> </v>
      </c>
      <c r="AU44" s="53" t="str">
        <f t="shared" si="54"/>
        <v xml:space="preserve"> </v>
      </c>
      <c r="AV44" s="53" t="str">
        <f t="shared" si="55"/>
        <v xml:space="preserve"> </v>
      </c>
      <c r="AW44" s="53" t="str">
        <f t="shared" si="56"/>
        <v xml:space="preserve"> </v>
      </c>
      <c r="AX44" s="53" t="str">
        <f t="shared" si="57"/>
        <v xml:space="preserve"> </v>
      </c>
      <c r="AY44" s="53" t="str">
        <f t="shared" si="58"/>
        <v xml:space="preserve"> </v>
      </c>
      <c r="AZ44" s="53" t="str">
        <f t="shared" si="59"/>
        <v xml:space="preserve"> </v>
      </c>
      <c r="BA44" s="53" t="str">
        <f t="shared" si="60"/>
        <v xml:space="preserve"> </v>
      </c>
      <c r="BB44" s="53"/>
      <c r="BC44" s="53">
        <f t="shared" si="39"/>
        <v>0</v>
      </c>
      <c r="BD44" s="53">
        <f t="shared" si="40"/>
        <v>0</v>
      </c>
      <c r="BE44" s="53">
        <f t="shared" si="41"/>
        <v>0</v>
      </c>
      <c r="BF44" s="38">
        <f t="shared" si="42"/>
        <v>0</v>
      </c>
    </row>
    <row r="45" spans="1:58" ht="20.149999999999999" customHeight="1" x14ac:dyDescent="0.25">
      <c r="A45" s="14">
        <v>10</v>
      </c>
      <c r="B45" s="33"/>
      <c r="C45" s="98">
        <f t="shared" si="61"/>
        <v>0</v>
      </c>
      <c r="D45" s="54"/>
      <c r="E45" s="55"/>
      <c r="F45" s="55"/>
      <c r="G45" s="55"/>
      <c r="H45" s="55"/>
      <c r="I45" s="71"/>
      <c r="J45" s="96">
        <f t="shared" si="62"/>
        <v>0</v>
      </c>
      <c r="K45" s="56"/>
      <c r="L45" s="55"/>
      <c r="M45" s="55"/>
      <c r="N45" s="55"/>
      <c r="O45" s="55"/>
      <c r="P45" s="57"/>
      <c r="Q45" s="53">
        <f t="shared" si="63"/>
        <v>0</v>
      </c>
      <c r="R45" s="53" t="str">
        <f t="shared" si="64"/>
        <v xml:space="preserve"> </v>
      </c>
      <c r="S45" s="53" t="str">
        <f t="shared" si="65"/>
        <v xml:space="preserve"> </v>
      </c>
      <c r="T45" s="53" t="str">
        <f t="shared" si="66"/>
        <v xml:space="preserve"> </v>
      </c>
      <c r="U45" s="53" t="str">
        <f t="shared" si="67"/>
        <v xml:space="preserve"> </v>
      </c>
      <c r="V45" s="53" t="str">
        <f t="shared" si="68"/>
        <v xml:space="preserve"> </v>
      </c>
      <c r="W45" s="53" t="str">
        <f t="shared" si="69"/>
        <v xml:space="preserve"> </v>
      </c>
      <c r="X45" s="53" t="str">
        <f t="shared" si="70"/>
        <v xml:space="preserve"> </v>
      </c>
      <c r="Y45" s="53" t="str">
        <f t="shared" si="71"/>
        <v xml:space="preserve"> </v>
      </c>
      <c r="Z45" s="53" t="str">
        <f t="shared" si="72"/>
        <v xml:space="preserve"> </v>
      </c>
      <c r="AA45" s="53" t="str">
        <f t="shared" si="73"/>
        <v xml:space="preserve"> </v>
      </c>
      <c r="AB45" s="53" t="str">
        <f t="shared" si="74"/>
        <v xml:space="preserve"> </v>
      </c>
      <c r="AC45" s="53" t="str">
        <f t="shared" si="75"/>
        <v xml:space="preserve"> </v>
      </c>
      <c r="AD45" s="53" t="str">
        <f t="shared" si="76"/>
        <v xml:space="preserve"> </v>
      </c>
      <c r="AE45" s="53" t="str">
        <f t="shared" si="77"/>
        <v xml:space="preserve"> </v>
      </c>
      <c r="AF45" s="53" t="str">
        <f t="shared" si="78"/>
        <v xml:space="preserve"> </v>
      </c>
      <c r="AG45" s="53" t="str">
        <f t="shared" si="79"/>
        <v xml:space="preserve"> </v>
      </c>
      <c r="AH45" s="53" t="str">
        <f t="shared" si="80"/>
        <v xml:space="preserve"> </v>
      </c>
      <c r="AI45" s="53" t="str">
        <f t="shared" si="81"/>
        <v xml:space="preserve"> </v>
      </c>
      <c r="AJ45" s="53" t="str">
        <f t="shared" si="43"/>
        <v xml:space="preserve"> </v>
      </c>
      <c r="AK45" s="53" t="str">
        <f t="shared" si="44"/>
        <v xml:space="preserve"> </v>
      </c>
      <c r="AL45" s="53" t="str">
        <f t="shared" si="45"/>
        <v xml:space="preserve"> </v>
      </c>
      <c r="AM45" s="53" t="str">
        <f t="shared" si="46"/>
        <v xml:space="preserve"> </v>
      </c>
      <c r="AN45" s="53" t="str">
        <f t="shared" si="47"/>
        <v xml:space="preserve"> </v>
      </c>
      <c r="AO45" s="53" t="str">
        <f t="shared" si="48"/>
        <v xml:space="preserve"> </v>
      </c>
      <c r="AP45" s="53" t="str">
        <f t="shared" si="49"/>
        <v xml:space="preserve"> </v>
      </c>
      <c r="AQ45" s="53" t="str">
        <f t="shared" si="50"/>
        <v xml:space="preserve"> </v>
      </c>
      <c r="AR45" s="53" t="str">
        <f t="shared" si="51"/>
        <v xml:space="preserve"> </v>
      </c>
      <c r="AS45" s="53" t="str">
        <f t="shared" si="52"/>
        <v xml:space="preserve"> </v>
      </c>
      <c r="AT45" s="53" t="str">
        <f t="shared" si="53"/>
        <v xml:space="preserve"> </v>
      </c>
      <c r="AU45" s="53" t="str">
        <f t="shared" si="54"/>
        <v xml:space="preserve"> </v>
      </c>
      <c r="AV45" s="53" t="str">
        <f t="shared" si="55"/>
        <v xml:space="preserve"> </v>
      </c>
      <c r="AW45" s="53" t="str">
        <f t="shared" si="56"/>
        <v xml:space="preserve"> </v>
      </c>
      <c r="AX45" s="53" t="str">
        <f t="shared" si="57"/>
        <v xml:space="preserve"> </v>
      </c>
      <c r="AY45" s="53" t="str">
        <f t="shared" si="58"/>
        <v xml:space="preserve"> </v>
      </c>
      <c r="AZ45" s="53" t="str">
        <f t="shared" si="59"/>
        <v xml:space="preserve"> </v>
      </c>
      <c r="BA45" s="53" t="str">
        <f t="shared" si="60"/>
        <v xml:space="preserve"> </v>
      </c>
      <c r="BB45" s="53"/>
      <c r="BC45" s="53">
        <f t="shared" si="39"/>
        <v>0</v>
      </c>
      <c r="BD45" s="53">
        <f t="shared" si="40"/>
        <v>0</v>
      </c>
      <c r="BE45" s="53">
        <f t="shared" si="41"/>
        <v>0</v>
      </c>
      <c r="BF45" s="38">
        <f t="shared" si="42"/>
        <v>0</v>
      </c>
    </row>
    <row r="46" spans="1:58" ht="20.149999999999999" customHeight="1" x14ac:dyDescent="0.25">
      <c r="A46" s="14">
        <v>11</v>
      </c>
      <c r="B46" s="33"/>
      <c r="C46" s="98">
        <f t="shared" si="61"/>
        <v>0</v>
      </c>
      <c r="D46" s="54"/>
      <c r="E46" s="55"/>
      <c r="F46" s="55"/>
      <c r="G46" s="55"/>
      <c r="H46" s="55"/>
      <c r="I46" s="71"/>
      <c r="J46" s="96">
        <f t="shared" si="62"/>
        <v>0</v>
      </c>
      <c r="K46" s="56"/>
      <c r="L46" s="55"/>
      <c r="M46" s="55"/>
      <c r="N46" s="55"/>
      <c r="O46" s="55"/>
      <c r="P46" s="57"/>
      <c r="Q46" s="53">
        <f t="shared" si="63"/>
        <v>0</v>
      </c>
      <c r="R46" s="53" t="str">
        <f t="shared" si="64"/>
        <v xml:space="preserve"> </v>
      </c>
      <c r="S46" s="53" t="str">
        <f t="shared" si="65"/>
        <v xml:space="preserve"> </v>
      </c>
      <c r="T46" s="53" t="str">
        <f t="shared" si="66"/>
        <v xml:space="preserve"> </v>
      </c>
      <c r="U46" s="53" t="str">
        <f t="shared" si="67"/>
        <v xml:space="preserve"> </v>
      </c>
      <c r="V46" s="53" t="str">
        <f t="shared" si="68"/>
        <v xml:space="preserve"> </v>
      </c>
      <c r="W46" s="53" t="str">
        <f t="shared" si="69"/>
        <v xml:space="preserve"> </v>
      </c>
      <c r="X46" s="53" t="str">
        <f t="shared" si="70"/>
        <v xml:space="preserve"> </v>
      </c>
      <c r="Y46" s="53" t="str">
        <f t="shared" si="71"/>
        <v xml:space="preserve"> </v>
      </c>
      <c r="Z46" s="53" t="str">
        <f t="shared" si="72"/>
        <v xml:space="preserve"> </v>
      </c>
      <c r="AA46" s="53" t="str">
        <f t="shared" si="73"/>
        <v xml:space="preserve"> </v>
      </c>
      <c r="AB46" s="53" t="str">
        <f t="shared" si="74"/>
        <v xml:space="preserve"> </v>
      </c>
      <c r="AC46" s="53" t="str">
        <f t="shared" si="75"/>
        <v xml:space="preserve"> </v>
      </c>
      <c r="AD46" s="53" t="str">
        <f t="shared" si="76"/>
        <v xml:space="preserve"> </v>
      </c>
      <c r="AE46" s="53" t="str">
        <f t="shared" si="77"/>
        <v xml:space="preserve"> </v>
      </c>
      <c r="AF46" s="53" t="str">
        <f t="shared" si="78"/>
        <v xml:space="preserve"> </v>
      </c>
      <c r="AG46" s="53" t="str">
        <f t="shared" si="79"/>
        <v xml:space="preserve"> </v>
      </c>
      <c r="AH46" s="53" t="str">
        <f t="shared" si="80"/>
        <v xml:space="preserve"> </v>
      </c>
      <c r="AI46" s="53" t="str">
        <f t="shared" si="81"/>
        <v xml:space="preserve"> </v>
      </c>
      <c r="AJ46" s="53" t="str">
        <f t="shared" si="43"/>
        <v xml:space="preserve"> </v>
      </c>
      <c r="AK46" s="53" t="str">
        <f t="shared" si="44"/>
        <v xml:space="preserve"> </v>
      </c>
      <c r="AL46" s="53" t="str">
        <f t="shared" si="45"/>
        <v xml:space="preserve"> </v>
      </c>
      <c r="AM46" s="53" t="str">
        <f t="shared" si="46"/>
        <v xml:space="preserve"> </v>
      </c>
      <c r="AN46" s="53" t="str">
        <f t="shared" si="47"/>
        <v xml:space="preserve"> </v>
      </c>
      <c r="AO46" s="53" t="str">
        <f t="shared" si="48"/>
        <v xml:space="preserve"> </v>
      </c>
      <c r="AP46" s="53" t="str">
        <f t="shared" si="49"/>
        <v xml:space="preserve"> </v>
      </c>
      <c r="AQ46" s="53" t="str">
        <f t="shared" si="50"/>
        <v xml:space="preserve"> </v>
      </c>
      <c r="AR46" s="53" t="str">
        <f t="shared" si="51"/>
        <v xml:space="preserve"> </v>
      </c>
      <c r="AS46" s="53" t="str">
        <f t="shared" si="52"/>
        <v xml:space="preserve"> </v>
      </c>
      <c r="AT46" s="53" t="str">
        <f t="shared" si="53"/>
        <v xml:space="preserve"> </v>
      </c>
      <c r="AU46" s="53" t="str">
        <f t="shared" si="54"/>
        <v xml:space="preserve"> </v>
      </c>
      <c r="AV46" s="53" t="str">
        <f t="shared" si="55"/>
        <v xml:space="preserve"> </v>
      </c>
      <c r="AW46" s="53" t="str">
        <f t="shared" si="56"/>
        <v xml:space="preserve"> </v>
      </c>
      <c r="AX46" s="53" t="str">
        <f t="shared" si="57"/>
        <v xml:space="preserve"> </v>
      </c>
      <c r="AY46" s="53" t="str">
        <f t="shared" si="58"/>
        <v xml:space="preserve"> </v>
      </c>
      <c r="AZ46" s="53" t="str">
        <f t="shared" si="59"/>
        <v xml:space="preserve"> </v>
      </c>
      <c r="BA46" s="53" t="str">
        <f t="shared" si="60"/>
        <v xml:space="preserve"> </v>
      </c>
      <c r="BB46" s="53"/>
      <c r="BC46" s="53">
        <f t="shared" si="39"/>
        <v>0</v>
      </c>
      <c r="BD46" s="53">
        <f t="shared" si="40"/>
        <v>0</v>
      </c>
      <c r="BE46" s="53">
        <f t="shared" si="41"/>
        <v>0</v>
      </c>
      <c r="BF46" s="38">
        <f t="shared" si="42"/>
        <v>0</v>
      </c>
    </row>
    <row r="47" spans="1:58" ht="20.149999999999999" customHeight="1" x14ac:dyDescent="0.25">
      <c r="A47" s="14">
        <v>12</v>
      </c>
      <c r="B47" s="33"/>
      <c r="C47" s="98">
        <f t="shared" si="61"/>
        <v>0</v>
      </c>
      <c r="D47" s="54"/>
      <c r="E47" s="55"/>
      <c r="F47" s="55"/>
      <c r="G47" s="55"/>
      <c r="H47" s="55"/>
      <c r="I47" s="71"/>
      <c r="J47" s="96">
        <f t="shared" si="62"/>
        <v>0</v>
      </c>
      <c r="K47" s="56"/>
      <c r="L47" s="55"/>
      <c r="M47" s="55"/>
      <c r="N47" s="55"/>
      <c r="O47" s="55"/>
      <c r="P47" s="57"/>
      <c r="Q47" s="53">
        <f t="shared" si="63"/>
        <v>0</v>
      </c>
      <c r="R47" s="53" t="str">
        <f t="shared" si="64"/>
        <v xml:space="preserve"> </v>
      </c>
      <c r="S47" s="53" t="str">
        <f t="shared" si="65"/>
        <v xml:space="preserve"> </v>
      </c>
      <c r="T47" s="53" t="str">
        <f t="shared" si="66"/>
        <v xml:space="preserve"> </v>
      </c>
      <c r="U47" s="53" t="str">
        <f t="shared" si="67"/>
        <v xml:space="preserve"> </v>
      </c>
      <c r="V47" s="53" t="str">
        <f t="shared" si="68"/>
        <v xml:space="preserve"> </v>
      </c>
      <c r="W47" s="53" t="str">
        <f t="shared" si="69"/>
        <v xml:space="preserve"> </v>
      </c>
      <c r="X47" s="53" t="str">
        <f t="shared" si="70"/>
        <v xml:space="preserve"> </v>
      </c>
      <c r="Y47" s="53" t="str">
        <f t="shared" si="71"/>
        <v xml:space="preserve"> </v>
      </c>
      <c r="Z47" s="53" t="str">
        <f t="shared" si="72"/>
        <v xml:space="preserve"> </v>
      </c>
      <c r="AA47" s="53" t="str">
        <f t="shared" si="73"/>
        <v xml:space="preserve"> </v>
      </c>
      <c r="AB47" s="53" t="str">
        <f t="shared" si="74"/>
        <v xml:space="preserve"> </v>
      </c>
      <c r="AC47" s="53" t="str">
        <f t="shared" si="75"/>
        <v xml:space="preserve"> </v>
      </c>
      <c r="AD47" s="53" t="str">
        <f t="shared" si="76"/>
        <v xml:space="preserve"> </v>
      </c>
      <c r="AE47" s="53" t="str">
        <f t="shared" si="77"/>
        <v xml:space="preserve"> </v>
      </c>
      <c r="AF47" s="53" t="str">
        <f t="shared" si="78"/>
        <v xml:space="preserve"> </v>
      </c>
      <c r="AG47" s="53" t="str">
        <f t="shared" si="79"/>
        <v xml:space="preserve"> </v>
      </c>
      <c r="AH47" s="53" t="str">
        <f t="shared" si="80"/>
        <v xml:space="preserve"> </v>
      </c>
      <c r="AI47" s="53" t="str">
        <f t="shared" si="81"/>
        <v xml:space="preserve"> </v>
      </c>
      <c r="AJ47" s="53" t="str">
        <f t="shared" si="43"/>
        <v xml:space="preserve"> </v>
      </c>
      <c r="AK47" s="53" t="str">
        <f t="shared" si="44"/>
        <v xml:space="preserve"> </v>
      </c>
      <c r="AL47" s="53" t="str">
        <f t="shared" si="45"/>
        <v xml:space="preserve"> </v>
      </c>
      <c r="AM47" s="53" t="str">
        <f t="shared" si="46"/>
        <v xml:space="preserve"> </v>
      </c>
      <c r="AN47" s="53" t="str">
        <f t="shared" si="47"/>
        <v xml:space="preserve"> </v>
      </c>
      <c r="AO47" s="53" t="str">
        <f t="shared" si="48"/>
        <v xml:space="preserve"> </v>
      </c>
      <c r="AP47" s="53" t="str">
        <f t="shared" si="49"/>
        <v xml:space="preserve"> </v>
      </c>
      <c r="AQ47" s="53" t="str">
        <f t="shared" si="50"/>
        <v xml:space="preserve"> </v>
      </c>
      <c r="AR47" s="53" t="str">
        <f t="shared" si="51"/>
        <v xml:space="preserve"> </v>
      </c>
      <c r="AS47" s="53" t="str">
        <f t="shared" si="52"/>
        <v xml:space="preserve"> </v>
      </c>
      <c r="AT47" s="53" t="str">
        <f t="shared" si="53"/>
        <v xml:space="preserve"> </v>
      </c>
      <c r="AU47" s="53" t="str">
        <f t="shared" si="54"/>
        <v xml:space="preserve"> </v>
      </c>
      <c r="AV47" s="53" t="str">
        <f t="shared" si="55"/>
        <v xml:space="preserve"> </v>
      </c>
      <c r="AW47" s="53" t="str">
        <f t="shared" si="56"/>
        <v xml:space="preserve"> </v>
      </c>
      <c r="AX47" s="53" t="str">
        <f t="shared" si="57"/>
        <v xml:space="preserve"> </v>
      </c>
      <c r="AY47" s="53" t="str">
        <f t="shared" si="58"/>
        <v xml:space="preserve"> </v>
      </c>
      <c r="AZ47" s="53" t="str">
        <f t="shared" si="59"/>
        <v xml:space="preserve"> </v>
      </c>
      <c r="BA47" s="53" t="str">
        <f t="shared" si="60"/>
        <v xml:space="preserve"> </v>
      </c>
      <c r="BB47" s="53"/>
      <c r="BC47" s="53">
        <f t="shared" si="39"/>
        <v>0</v>
      </c>
      <c r="BD47" s="53">
        <f t="shared" si="40"/>
        <v>0</v>
      </c>
      <c r="BE47" s="53">
        <f t="shared" si="41"/>
        <v>0</v>
      </c>
      <c r="BF47" s="38">
        <f t="shared" si="42"/>
        <v>0</v>
      </c>
    </row>
    <row r="48" spans="1:58" ht="20.149999999999999" customHeight="1" x14ac:dyDescent="0.25">
      <c r="A48" s="14">
        <v>13</v>
      </c>
      <c r="B48" s="33"/>
      <c r="C48" s="98">
        <f t="shared" si="61"/>
        <v>0</v>
      </c>
      <c r="D48" s="54"/>
      <c r="E48" s="55"/>
      <c r="F48" s="55"/>
      <c r="G48" s="55"/>
      <c r="H48" s="55"/>
      <c r="I48" s="71"/>
      <c r="J48" s="96">
        <f t="shared" si="62"/>
        <v>0</v>
      </c>
      <c r="K48" s="56"/>
      <c r="L48" s="55"/>
      <c r="M48" s="55"/>
      <c r="N48" s="55"/>
      <c r="O48" s="55"/>
      <c r="P48" s="57"/>
      <c r="Q48" s="53">
        <f t="shared" si="63"/>
        <v>0</v>
      </c>
      <c r="R48" s="53" t="str">
        <f t="shared" si="64"/>
        <v xml:space="preserve"> </v>
      </c>
      <c r="S48" s="53" t="str">
        <f t="shared" si="65"/>
        <v xml:space="preserve"> </v>
      </c>
      <c r="T48" s="53" t="str">
        <f t="shared" si="66"/>
        <v xml:space="preserve"> </v>
      </c>
      <c r="U48" s="53" t="str">
        <f t="shared" si="67"/>
        <v xml:space="preserve"> </v>
      </c>
      <c r="V48" s="53" t="str">
        <f t="shared" si="68"/>
        <v xml:space="preserve"> </v>
      </c>
      <c r="W48" s="53" t="str">
        <f t="shared" si="69"/>
        <v xml:space="preserve"> </v>
      </c>
      <c r="X48" s="53" t="str">
        <f t="shared" si="70"/>
        <v xml:space="preserve"> </v>
      </c>
      <c r="Y48" s="53" t="str">
        <f t="shared" si="71"/>
        <v xml:space="preserve"> </v>
      </c>
      <c r="Z48" s="53" t="str">
        <f t="shared" si="72"/>
        <v xml:space="preserve"> </v>
      </c>
      <c r="AA48" s="53" t="str">
        <f t="shared" si="73"/>
        <v xml:space="preserve"> </v>
      </c>
      <c r="AB48" s="53" t="str">
        <f t="shared" si="74"/>
        <v xml:space="preserve"> </v>
      </c>
      <c r="AC48" s="53" t="str">
        <f t="shared" si="75"/>
        <v xml:space="preserve"> </v>
      </c>
      <c r="AD48" s="53" t="str">
        <f t="shared" si="76"/>
        <v xml:space="preserve"> </v>
      </c>
      <c r="AE48" s="53" t="str">
        <f t="shared" si="77"/>
        <v xml:space="preserve"> </v>
      </c>
      <c r="AF48" s="53" t="str">
        <f t="shared" si="78"/>
        <v xml:space="preserve"> </v>
      </c>
      <c r="AG48" s="53" t="str">
        <f t="shared" si="79"/>
        <v xml:space="preserve"> </v>
      </c>
      <c r="AH48" s="53" t="str">
        <f t="shared" si="80"/>
        <v xml:space="preserve"> </v>
      </c>
      <c r="AI48" s="53" t="str">
        <f t="shared" si="81"/>
        <v xml:space="preserve"> </v>
      </c>
      <c r="AJ48" s="53" t="str">
        <f t="shared" si="43"/>
        <v xml:space="preserve"> </v>
      </c>
      <c r="AK48" s="53" t="str">
        <f t="shared" si="44"/>
        <v xml:space="preserve"> </v>
      </c>
      <c r="AL48" s="53" t="str">
        <f t="shared" si="45"/>
        <v xml:space="preserve"> </v>
      </c>
      <c r="AM48" s="53" t="str">
        <f t="shared" si="46"/>
        <v xml:space="preserve"> </v>
      </c>
      <c r="AN48" s="53" t="str">
        <f t="shared" si="47"/>
        <v xml:space="preserve"> </v>
      </c>
      <c r="AO48" s="53" t="str">
        <f t="shared" si="48"/>
        <v xml:space="preserve"> </v>
      </c>
      <c r="AP48" s="53" t="str">
        <f t="shared" si="49"/>
        <v xml:space="preserve"> </v>
      </c>
      <c r="AQ48" s="53" t="str">
        <f t="shared" si="50"/>
        <v xml:space="preserve"> </v>
      </c>
      <c r="AR48" s="53" t="str">
        <f t="shared" si="51"/>
        <v xml:space="preserve"> </v>
      </c>
      <c r="AS48" s="53" t="str">
        <f t="shared" si="52"/>
        <v xml:space="preserve"> </v>
      </c>
      <c r="AT48" s="53" t="str">
        <f t="shared" si="53"/>
        <v xml:space="preserve"> </v>
      </c>
      <c r="AU48" s="53" t="str">
        <f t="shared" si="54"/>
        <v xml:space="preserve"> </v>
      </c>
      <c r="AV48" s="53" t="str">
        <f t="shared" si="55"/>
        <v xml:space="preserve"> </v>
      </c>
      <c r="AW48" s="53" t="str">
        <f t="shared" si="56"/>
        <v xml:space="preserve"> </v>
      </c>
      <c r="AX48" s="53" t="str">
        <f t="shared" si="57"/>
        <v xml:space="preserve"> </v>
      </c>
      <c r="AY48" s="53" t="str">
        <f t="shared" si="58"/>
        <v xml:space="preserve"> </v>
      </c>
      <c r="AZ48" s="53" t="str">
        <f t="shared" si="59"/>
        <v xml:space="preserve"> </v>
      </c>
      <c r="BA48" s="53" t="str">
        <f t="shared" si="60"/>
        <v xml:space="preserve"> </v>
      </c>
      <c r="BB48" s="53"/>
      <c r="BC48" s="53">
        <f t="shared" si="39"/>
        <v>0</v>
      </c>
      <c r="BD48" s="53">
        <f t="shared" si="40"/>
        <v>0</v>
      </c>
      <c r="BE48" s="53">
        <f t="shared" si="41"/>
        <v>0</v>
      </c>
      <c r="BF48" s="38">
        <f t="shared" si="42"/>
        <v>0</v>
      </c>
    </row>
    <row r="49" spans="1:58" ht="20.149999999999999" customHeight="1" x14ac:dyDescent="0.25">
      <c r="A49" s="14">
        <v>14</v>
      </c>
      <c r="B49" s="33"/>
      <c r="C49" s="98">
        <f t="shared" si="61"/>
        <v>0</v>
      </c>
      <c r="D49" s="54"/>
      <c r="E49" s="55"/>
      <c r="F49" s="55"/>
      <c r="G49" s="55"/>
      <c r="H49" s="55"/>
      <c r="I49" s="71"/>
      <c r="J49" s="96">
        <f t="shared" si="62"/>
        <v>0</v>
      </c>
      <c r="K49" s="56"/>
      <c r="L49" s="55"/>
      <c r="M49" s="55"/>
      <c r="N49" s="55"/>
      <c r="O49" s="55"/>
      <c r="P49" s="57"/>
      <c r="Q49" s="53">
        <f t="shared" si="63"/>
        <v>0</v>
      </c>
      <c r="R49" s="53" t="str">
        <f t="shared" si="64"/>
        <v xml:space="preserve"> </v>
      </c>
      <c r="S49" s="53" t="str">
        <f t="shared" si="65"/>
        <v xml:space="preserve"> </v>
      </c>
      <c r="T49" s="53" t="str">
        <f t="shared" si="66"/>
        <v xml:space="preserve"> </v>
      </c>
      <c r="U49" s="53" t="str">
        <f t="shared" si="67"/>
        <v xml:space="preserve"> </v>
      </c>
      <c r="V49" s="53" t="str">
        <f t="shared" si="68"/>
        <v xml:space="preserve"> </v>
      </c>
      <c r="W49" s="53" t="str">
        <f t="shared" si="69"/>
        <v xml:space="preserve"> </v>
      </c>
      <c r="X49" s="53" t="str">
        <f t="shared" si="70"/>
        <v xml:space="preserve"> </v>
      </c>
      <c r="Y49" s="53" t="str">
        <f t="shared" si="71"/>
        <v xml:space="preserve"> </v>
      </c>
      <c r="Z49" s="53" t="str">
        <f t="shared" si="72"/>
        <v xml:space="preserve"> </v>
      </c>
      <c r="AA49" s="53" t="str">
        <f t="shared" si="73"/>
        <v xml:space="preserve"> </v>
      </c>
      <c r="AB49" s="53" t="str">
        <f t="shared" si="74"/>
        <v xml:space="preserve"> </v>
      </c>
      <c r="AC49" s="53" t="str">
        <f t="shared" si="75"/>
        <v xml:space="preserve"> </v>
      </c>
      <c r="AD49" s="53" t="str">
        <f t="shared" si="76"/>
        <v xml:space="preserve"> </v>
      </c>
      <c r="AE49" s="53" t="str">
        <f t="shared" si="77"/>
        <v xml:space="preserve"> </v>
      </c>
      <c r="AF49" s="53" t="str">
        <f t="shared" si="78"/>
        <v xml:space="preserve"> </v>
      </c>
      <c r="AG49" s="53" t="str">
        <f t="shared" si="79"/>
        <v xml:space="preserve"> </v>
      </c>
      <c r="AH49" s="53" t="str">
        <f t="shared" si="80"/>
        <v xml:space="preserve"> </v>
      </c>
      <c r="AI49" s="53" t="str">
        <f t="shared" si="81"/>
        <v xml:space="preserve"> </v>
      </c>
      <c r="AJ49" s="53" t="str">
        <f t="shared" si="43"/>
        <v xml:space="preserve"> </v>
      </c>
      <c r="AK49" s="53" t="str">
        <f t="shared" si="44"/>
        <v xml:space="preserve"> </v>
      </c>
      <c r="AL49" s="53" t="str">
        <f t="shared" si="45"/>
        <v xml:space="preserve"> </v>
      </c>
      <c r="AM49" s="53" t="str">
        <f t="shared" si="46"/>
        <v xml:space="preserve"> </v>
      </c>
      <c r="AN49" s="53" t="str">
        <f t="shared" si="47"/>
        <v xml:space="preserve"> </v>
      </c>
      <c r="AO49" s="53" t="str">
        <f t="shared" si="48"/>
        <v xml:space="preserve"> </v>
      </c>
      <c r="AP49" s="53" t="str">
        <f t="shared" si="49"/>
        <v xml:space="preserve"> </v>
      </c>
      <c r="AQ49" s="53" t="str">
        <f t="shared" si="50"/>
        <v xml:space="preserve"> </v>
      </c>
      <c r="AR49" s="53" t="str">
        <f t="shared" si="51"/>
        <v xml:space="preserve"> </v>
      </c>
      <c r="AS49" s="53" t="str">
        <f t="shared" si="52"/>
        <v xml:space="preserve"> </v>
      </c>
      <c r="AT49" s="53" t="str">
        <f t="shared" si="53"/>
        <v xml:space="preserve"> </v>
      </c>
      <c r="AU49" s="53" t="str">
        <f t="shared" si="54"/>
        <v xml:space="preserve"> </v>
      </c>
      <c r="AV49" s="53" t="str">
        <f t="shared" si="55"/>
        <v xml:space="preserve"> </v>
      </c>
      <c r="AW49" s="53" t="str">
        <f t="shared" si="56"/>
        <v xml:space="preserve"> </v>
      </c>
      <c r="AX49" s="53" t="str">
        <f t="shared" si="57"/>
        <v xml:space="preserve"> </v>
      </c>
      <c r="AY49" s="53" t="str">
        <f t="shared" si="58"/>
        <v xml:space="preserve"> </v>
      </c>
      <c r="AZ49" s="53" t="str">
        <f t="shared" si="59"/>
        <v xml:space="preserve"> </v>
      </c>
      <c r="BA49" s="53" t="str">
        <f t="shared" si="60"/>
        <v xml:space="preserve"> </v>
      </c>
      <c r="BB49" s="53"/>
      <c r="BC49" s="53">
        <f t="shared" si="39"/>
        <v>0</v>
      </c>
      <c r="BD49" s="53">
        <f t="shared" si="40"/>
        <v>0</v>
      </c>
      <c r="BE49" s="53">
        <f t="shared" si="41"/>
        <v>0</v>
      </c>
      <c r="BF49" s="38">
        <f t="shared" si="42"/>
        <v>0</v>
      </c>
    </row>
    <row r="50" spans="1:58" ht="20.149999999999999" customHeight="1" thickBot="1" x14ac:dyDescent="0.3">
      <c r="A50" s="15">
        <v>15</v>
      </c>
      <c r="B50" s="34"/>
      <c r="C50" s="94">
        <f t="shared" si="61"/>
        <v>0</v>
      </c>
      <c r="D50" s="58"/>
      <c r="E50" s="59"/>
      <c r="F50" s="59"/>
      <c r="G50" s="59"/>
      <c r="H50" s="59"/>
      <c r="I50" s="72"/>
      <c r="J50" s="97">
        <f t="shared" si="62"/>
        <v>0</v>
      </c>
      <c r="K50" s="60"/>
      <c r="L50" s="59"/>
      <c r="M50" s="59"/>
      <c r="N50" s="59"/>
      <c r="O50" s="59"/>
      <c r="P50" s="61"/>
      <c r="Q50" s="53">
        <f t="shared" si="63"/>
        <v>0</v>
      </c>
      <c r="R50" s="53" t="str">
        <f>IF($D50=1,VLOOKUP(1,D50:Q50,14)," ")</f>
        <v xml:space="preserve"> </v>
      </c>
      <c r="S50" s="53" t="str">
        <f>IF($D50=2,VLOOKUP(2,D50:Q50,14)," ")</f>
        <v xml:space="preserve"> </v>
      </c>
      <c r="T50" s="53" t="str">
        <f>IF($D50=3,VLOOKUP(3,D50:Q50,14)," ")</f>
        <v xml:space="preserve"> </v>
      </c>
      <c r="U50" s="53" t="str">
        <f>IF($D50=4,VLOOKUP(4,D50:Q50,14)," ")</f>
        <v xml:space="preserve"> </v>
      </c>
      <c r="V50" s="53" t="str">
        <f>IF(E50=1,VLOOKUP(1,E50:R50,13)," ")</f>
        <v xml:space="preserve"> </v>
      </c>
      <c r="W50" s="53" t="str">
        <f>IF(E50=2,VLOOKUP(2,E50:R50,13)," ")</f>
        <v xml:space="preserve"> </v>
      </c>
      <c r="X50" s="53" t="str">
        <f>IF(F50=1,VLOOKUP(1,F50:Q50,12)," ")</f>
        <v xml:space="preserve"> </v>
      </c>
      <c r="Y50" s="53" t="str">
        <f>IF(F50=2,VLOOKUP(2,F50:R50,12)," ")</f>
        <v xml:space="preserve"> </v>
      </c>
      <c r="Z50" s="53" t="str">
        <f>IF(G50=1,VLOOKUP(1,G50:R50,11)," ")</f>
        <v xml:space="preserve"> </v>
      </c>
      <c r="AA50" s="53" t="str">
        <f>IF(G50=2,VLOOKUP(2,G50:R50,11)," ")</f>
        <v xml:space="preserve"> </v>
      </c>
      <c r="AB50" s="53" t="str">
        <f>IF(H50=1,VLOOKUP(1,H50:R50,10)," ")</f>
        <v xml:space="preserve"> </v>
      </c>
      <c r="AC50" s="53" t="str">
        <f>IF(H50=2,VLOOKUP(2,H50:R50,10)," ")</f>
        <v xml:space="preserve"> </v>
      </c>
      <c r="AD50" s="53" t="str">
        <f>IF(H50=3,VLOOKUP(3,H50:R50,10)," ")</f>
        <v xml:space="preserve"> </v>
      </c>
      <c r="AE50" s="53" t="str">
        <f>IF(H50=4,VLOOKUP(4,H50:R50,10)," ")</f>
        <v xml:space="preserve"> </v>
      </c>
      <c r="AF50" s="53" t="str">
        <f>IF(I50=1,VLOOKUP(1,I50:R50,9)," ")</f>
        <v xml:space="preserve"> </v>
      </c>
      <c r="AG50" s="53" t="str">
        <f>IF($I50=2,VLOOKUP(2,$I50:$R50,9)," ")</f>
        <v xml:space="preserve"> </v>
      </c>
      <c r="AH50" s="53" t="str">
        <f>IF($I50=3,VLOOKUP(3,$I50:$R50,9)," ")</f>
        <v xml:space="preserve"> </v>
      </c>
      <c r="AI50" s="53" t="str">
        <f>IF($I50=4,VLOOKUP(4,$I50:$R50,9)," ")</f>
        <v xml:space="preserve"> </v>
      </c>
      <c r="AJ50" s="53" t="str">
        <f t="shared" si="43"/>
        <v xml:space="preserve"> </v>
      </c>
      <c r="AK50" s="53" t="str">
        <f t="shared" si="44"/>
        <v xml:space="preserve"> </v>
      </c>
      <c r="AL50" s="53" t="str">
        <f t="shared" si="45"/>
        <v xml:space="preserve"> </v>
      </c>
      <c r="AM50" s="53" t="str">
        <f t="shared" si="46"/>
        <v xml:space="preserve"> </v>
      </c>
      <c r="AN50" s="53" t="str">
        <f t="shared" si="47"/>
        <v xml:space="preserve"> </v>
      </c>
      <c r="AO50" s="53" t="str">
        <f t="shared" si="48"/>
        <v xml:space="preserve"> </v>
      </c>
      <c r="AP50" s="53" t="str">
        <f t="shared" si="49"/>
        <v xml:space="preserve"> </v>
      </c>
      <c r="AQ50" s="53" t="str">
        <f t="shared" si="50"/>
        <v xml:space="preserve"> </v>
      </c>
      <c r="AR50" s="53" t="str">
        <f t="shared" si="51"/>
        <v xml:space="preserve"> </v>
      </c>
      <c r="AS50" s="53" t="str">
        <f t="shared" si="52"/>
        <v xml:space="preserve"> </v>
      </c>
      <c r="AT50" s="53" t="str">
        <f t="shared" si="53"/>
        <v xml:space="preserve"> </v>
      </c>
      <c r="AU50" s="53" t="str">
        <f t="shared" si="54"/>
        <v xml:space="preserve"> </v>
      </c>
      <c r="AV50" s="53" t="str">
        <f t="shared" si="55"/>
        <v xml:space="preserve"> </v>
      </c>
      <c r="AW50" s="53" t="str">
        <f t="shared" si="56"/>
        <v xml:space="preserve"> </v>
      </c>
      <c r="AX50" s="53" t="str">
        <f t="shared" si="57"/>
        <v xml:space="preserve"> </v>
      </c>
      <c r="AY50" s="53" t="str">
        <f t="shared" si="58"/>
        <v xml:space="preserve"> </v>
      </c>
      <c r="AZ50" s="53" t="str">
        <f t="shared" si="59"/>
        <v xml:space="preserve"> </v>
      </c>
      <c r="BA50" s="53" t="str">
        <f t="shared" si="60"/>
        <v xml:space="preserve"> </v>
      </c>
      <c r="BB50" s="53"/>
      <c r="BC50" s="53">
        <f t="shared" si="39"/>
        <v>0</v>
      </c>
      <c r="BD50" s="53">
        <f t="shared" si="40"/>
        <v>0</v>
      </c>
      <c r="BE50" s="53">
        <f t="shared" si="41"/>
        <v>0</v>
      </c>
      <c r="BF50" s="38">
        <f t="shared" si="42"/>
        <v>0</v>
      </c>
    </row>
    <row r="51" spans="1:58" ht="3.75" customHeight="1" thickTop="1" x14ac:dyDescent="0.25">
      <c r="A51" s="16"/>
      <c r="B51" s="99">
        <f>COUNTA(B36:B50)</f>
        <v>0</v>
      </c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45"/>
      <c r="R51" s="45"/>
      <c r="S51" s="53" t="str">
        <f>IF($D51=2,VLOOKUP(2,$D51:$Q51,13)," ")</f>
        <v xml:space="preserve"> </v>
      </c>
      <c r="T51" s="53" t="str">
        <f>IF($D51=3,VLOOKUP(3,$D51:$Q51,13)," ")</f>
        <v xml:space="preserve"> </v>
      </c>
      <c r="U51" s="53" t="str">
        <f>IF($D51=4,VLOOKUP(4,$D51:$Q51,13)," ")</f>
        <v xml:space="preserve"> </v>
      </c>
      <c r="V51" s="53" t="str">
        <f>IF(E51=1,VLOOKUP(1,E51:R51,12)," ")</f>
        <v xml:space="preserve"> </v>
      </c>
      <c r="W51" s="53" t="str">
        <f>IF(E51=2,VLOOKUP(2,E51:R51,12)," ")</f>
        <v xml:space="preserve"> </v>
      </c>
      <c r="X51" s="53" t="str">
        <f>IF(F51=1,VLOOKUP(1,F$9:R51,11)," ")</f>
        <v xml:space="preserve"> </v>
      </c>
      <c r="Y51" s="53" t="str">
        <f>IF(F51=2,VLOOKUP(2,F$9:R51,11)," ")</f>
        <v xml:space="preserve"> </v>
      </c>
      <c r="Z51" s="53" t="str">
        <f>IF(G51=1,VLOOKUP(1,G51:R51,10)," ")</f>
        <v xml:space="preserve"> </v>
      </c>
      <c r="AA51" s="53" t="str">
        <f>IF(G51=2,VLOOKUP(2,G51:R51,10)," ")</f>
        <v xml:space="preserve"> </v>
      </c>
      <c r="AB51" s="53" t="str">
        <f>IF(H51=1,VLOOKUP(1,H51:R51,9)," ")</f>
        <v xml:space="preserve"> </v>
      </c>
      <c r="AC51" s="53" t="str">
        <f>IF(H51=2,VLOOKUP(2,H51:R51,9)," ")</f>
        <v xml:space="preserve"> </v>
      </c>
      <c r="AD51" s="53" t="str">
        <f>IF(H51=3,VLOOKUP(3,H51:R51,9)," ")</f>
        <v xml:space="preserve"> </v>
      </c>
      <c r="AE51" s="53" t="str">
        <f>IF(H51=4,VLOOKUP(4,H51:R51,9)," ")</f>
        <v xml:space="preserve"> </v>
      </c>
      <c r="AF51" s="53" t="str">
        <f>IF(I51=1,VLOOKUP(1,I51:R51,8)," ")</f>
        <v xml:space="preserve"> </v>
      </c>
      <c r="AG51" s="53" t="str">
        <f>IF($I51=2,VLOOKUP(2,$I51:$R51,8)," ")</f>
        <v xml:space="preserve"> </v>
      </c>
      <c r="AH51" s="53" t="str">
        <f>IF($I51=3,VLOOKUP(3,$I51:$R51,8)," ")</f>
        <v xml:space="preserve"> </v>
      </c>
      <c r="AI51" s="53" t="str">
        <f>IF($I51=4,VLOOKUP(4,$I51:$R51,8)," ")</f>
        <v xml:space="preserve"> </v>
      </c>
      <c r="AJ51" s="53" t="str">
        <f t="shared" si="43"/>
        <v xml:space="preserve"> </v>
      </c>
      <c r="AK51" s="53" t="str">
        <f t="shared" si="44"/>
        <v xml:space="preserve"> </v>
      </c>
      <c r="AL51" s="53" t="str">
        <f t="shared" si="45"/>
        <v xml:space="preserve"> </v>
      </c>
      <c r="AM51" s="53" t="str">
        <f t="shared" si="46"/>
        <v xml:space="preserve"> </v>
      </c>
      <c r="AN51" s="53" t="str">
        <f t="shared" si="47"/>
        <v xml:space="preserve"> </v>
      </c>
      <c r="AO51" s="53" t="str">
        <f t="shared" si="48"/>
        <v xml:space="preserve"> </v>
      </c>
      <c r="AP51" s="53" t="str">
        <f t="shared" si="49"/>
        <v xml:space="preserve"> </v>
      </c>
      <c r="AQ51" s="53" t="str">
        <f t="shared" si="50"/>
        <v xml:space="preserve"> </v>
      </c>
      <c r="AR51" s="53" t="str">
        <f t="shared" si="51"/>
        <v xml:space="preserve"> </v>
      </c>
      <c r="AS51" s="53" t="str">
        <f t="shared" si="52"/>
        <v xml:space="preserve"> </v>
      </c>
      <c r="AT51" s="53" t="str">
        <f t="shared" si="53"/>
        <v xml:space="preserve"> </v>
      </c>
      <c r="AU51" s="53" t="str">
        <f t="shared" si="54"/>
        <v xml:space="preserve"> </v>
      </c>
      <c r="AV51" s="53" t="str">
        <f t="shared" si="55"/>
        <v xml:space="preserve"> </v>
      </c>
      <c r="AW51" s="53" t="str">
        <f t="shared" si="56"/>
        <v xml:space="preserve"> </v>
      </c>
      <c r="AX51" s="53" t="str">
        <f t="shared" si="57"/>
        <v xml:space="preserve"> </v>
      </c>
      <c r="AY51" s="53" t="str">
        <f t="shared" si="58"/>
        <v xml:space="preserve"> </v>
      </c>
      <c r="AZ51" s="53" t="str">
        <f t="shared" si="59"/>
        <v xml:space="preserve"> </v>
      </c>
      <c r="BA51" s="53" t="str">
        <f t="shared" si="60"/>
        <v xml:space="preserve"> </v>
      </c>
      <c r="BB51" s="53"/>
      <c r="BC51" s="53"/>
    </row>
    <row r="52" spans="1:58" ht="14.25" customHeight="1" x14ac:dyDescent="0.3">
      <c r="A52" s="19" t="s">
        <v>84</v>
      </c>
      <c r="B52" s="2"/>
      <c r="C52" s="2"/>
      <c r="D52" s="20"/>
      <c r="E52" s="20"/>
      <c r="F52" s="20"/>
      <c r="G52" s="20"/>
      <c r="H52" s="20"/>
      <c r="I52" s="20"/>
      <c r="J52" s="20"/>
      <c r="L52" s="102" t="s">
        <v>23</v>
      </c>
      <c r="M52" s="103"/>
      <c r="N52" s="103"/>
      <c r="O52" s="103"/>
      <c r="P52" s="103"/>
      <c r="Q52" s="46"/>
      <c r="R52" s="46"/>
      <c r="V52" s="53" t="str">
        <f>IF(E52=1,VLOOKUP(1,E52:R52,12)," ")</f>
        <v xml:space="preserve"> </v>
      </c>
      <c r="W52" s="53" t="str">
        <f>IF(E52=2,VLOOKUP(2,E52:R52,12)," ")</f>
        <v xml:space="preserve"> </v>
      </c>
      <c r="X52" s="53" t="str">
        <f>IF(F52=1,VLOOKUP(1,F$9:R52,11)," ")</f>
        <v xml:space="preserve"> </v>
      </c>
      <c r="Y52" s="53" t="str">
        <f>IF(F52=2,VLOOKUP(2,F$9:R52,11)," ")</f>
        <v xml:space="preserve"> </v>
      </c>
      <c r="Z52" s="53" t="str">
        <f>IF(G52=1,VLOOKUP(1,G52:R52,10)," ")</f>
        <v xml:space="preserve"> </v>
      </c>
      <c r="AA52" s="53" t="str">
        <f>IF(G52=2,VLOOKUP(2,G52:R52,10)," ")</f>
        <v xml:space="preserve"> </v>
      </c>
      <c r="AB52" s="53" t="str">
        <f>IF(H52=1,VLOOKUP(1,H52:R52,9)," ")</f>
        <v xml:space="preserve"> </v>
      </c>
      <c r="AC52" s="53" t="str">
        <f>IF(H52=2,VLOOKUP(2,H52:R52,9)," ")</f>
        <v xml:space="preserve"> </v>
      </c>
      <c r="AD52" s="53" t="str">
        <f>IF(H52=3,VLOOKUP(3,H52:R52,9)," ")</f>
        <v xml:space="preserve"> </v>
      </c>
      <c r="AE52" s="53" t="str">
        <f>IF(H52=4,VLOOKUP(4,H52:R52,9)," ")</f>
        <v xml:space="preserve"> </v>
      </c>
      <c r="AF52" s="53" t="str">
        <f>IF(I52=1,VLOOKUP(1,I52:R52,8)," ")</f>
        <v xml:space="preserve"> </v>
      </c>
      <c r="AG52" s="53" t="str">
        <f>IF($I52=2,VLOOKUP(2,$I52:$R52,8)," ")</f>
        <v xml:space="preserve"> </v>
      </c>
      <c r="AH52" s="53" t="str">
        <f>IF($I52=3,VLOOKUP(3,$I52:$R52,8)," ")</f>
        <v xml:space="preserve"> </v>
      </c>
      <c r="AI52" s="53" t="str">
        <f>IF($I52=4,VLOOKUP(4,$I52:$R52,8)," ")</f>
        <v xml:space="preserve"> </v>
      </c>
      <c r="AJ52" s="53" t="str">
        <f t="shared" si="43"/>
        <v xml:space="preserve"> </v>
      </c>
      <c r="AK52" s="53" t="str">
        <f t="shared" si="44"/>
        <v xml:space="preserve"> </v>
      </c>
      <c r="AL52" s="53" t="str">
        <f t="shared" si="45"/>
        <v xml:space="preserve"> </v>
      </c>
      <c r="AM52" s="53" t="str">
        <f t="shared" si="46"/>
        <v xml:space="preserve"> </v>
      </c>
      <c r="AN52" s="53" t="str">
        <f t="shared" si="47"/>
        <v xml:space="preserve"> </v>
      </c>
      <c r="AO52" s="53" t="str">
        <f t="shared" si="48"/>
        <v xml:space="preserve"> </v>
      </c>
      <c r="AP52" s="53" t="str">
        <f t="shared" si="49"/>
        <v xml:space="preserve"> </v>
      </c>
      <c r="AQ52" s="53" t="str">
        <f t="shared" si="50"/>
        <v xml:space="preserve"> </v>
      </c>
      <c r="AR52" s="53" t="str">
        <f t="shared" si="51"/>
        <v xml:space="preserve"> </v>
      </c>
      <c r="AS52" s="53" t="str">
        <f t="shared" si="52"/>
        <v xml:space="preserve"> </v>
      </c>
      <c r="AT52" s="53" t="str">
        <f t="shared" si="53"/>
        <v xml:space="preserve"> </v>
      </c>
      <c r="AU52" s="53" t="str">
        <f t="shared" si="54"/>
        <v xml:space="preserve"> </v>
      </c>
      <c r="AV52" s="53" t="str">
        <f t="shared" si="55"/>
        <v xml:space="preserve"> </v>
      </c>
      <c r="AW52" s="53" t="str">
        <f t="shared" si="56"/>
        <v xml:space="preserve"> </v>
      </c>
      <c r="AX52" s="53" t="str">
        <f t="shared" si="57"/>
        <v xml:space="preserve"> </v>
      </c>
      <c r="AY52" s="53" t="str">
        <f t="shared" si="58"/>
        <v xml:space="preserve"> </v>
      </c>
      <c r="AZ52" s="53" t="str">
        <f t="shared" si="59"/>
        <v xml:space="preserve"> </v>
      </c>
      <c r="BA52" s="53" t="str">
        <f t="shared" si="60"/>
        <v xml:space="preserve"> </v>
      </c>
      <c r="BB52" s="53"/>
      <c r="BC52" s="53"/>
    </row>
    <row r="53" spans="1:58" ht="14.25" customHeight="1" x14ac:dyDescent="0.3">
      <c r="A53" s="19" t="s">
        <v>20</v>
      </c>
      <c r="B53" s="2"/>
      <c r="C53" s="2"/>
      <c r="D53" s="20"/>
      <c r="E53" s="20"/>
      <c r="F53" s="20"/>
      <c r="G53" s="20"/>
      <c r="H53" s="20"/>
      <c r="I53" s="20"/>
      <c r="J53" s="20"/>
      <c r="L53" s="102"/>
      <c r="M53" s="103"/>
      <c r="N53" s="103"/>
      <c r="O53" s="103"/>
      <c r="P53" s="103"/>
      <c r="Q53" s="46"/>
      <c r="R53" s="46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</row>
    <row r="54" spans="1:58" ht="14" x14ac:dyDescent="0.3">
      <c r="A54" s="19" t="s">
        <v>86</v>
      </c>
      <c r="B54" s="2"/>
      <c r="C54" s="2"/>
      <c r="D54" s="20"/>
      <c r="E54" s="20"/>
      <c r="F54" s="22"/>
      <c r="G54" s="22"/>
      <c r="H54" s="20"/>
      <c r="I54" s="20"/>
      <c r="J54" s="20"/>
      <c r="K54" s="35"/>
      <c r="L54" s="103"/>
      <c r="M54" s="103"/>
      <c r="N54" s="103"/>
      <c r="O54" s="103"/>
      <c r="P54" s="103"/>
      <c r="Q54" s="46"/>
      <c r="R54" s="46"/>
    </row>
    <row r="55" spans="1:58" ht="20.149999999999999" customHeight="1" x14ac:dyDescent="0.3">
      <c r="A55" s="19"/>
      <c r="B55" s="2"/>
      <c r="C55" s="2"/>
      <c r="D55" s="20"/>
      <c r="E55" s="20"/>
      <c r="F55" s="22"/>
      <c r="G55" s="22"/>
      <c r="H55" s="20"/>
      <c r="I55" s="20"/>
      <c r="J55" s="20"/>
      <c r="K55" s="2"/>
      <c r="L55" s="21"/>
      <c r="M55" s="21"/>
      <c r="N55" s="21"/>
      <c r="O55" s="21"/>
      <c r="P55" s="21"/>
      <c r="Q55" s="47"/>
      <c r="R55" s="47"/>
    </row>
    <row r="56" spans="1:58" ht="18" customHeight="1" x14ac:dyDescent="0.35">
      <c r="A56" s="23"/>
      <c r="B56" s="24"/>
      <c r="C56" s="24"/>
      <c r="D56" s="25"/>
      <c r="E56" s="25"/>
      <c r="F56" s="25"/>
      <c r="G56" s="25"/>
      <c r="H56" s="25"/>
      <c r="I56" s="25"/>
      <c r="J56" s="25"/>
      <c r="K56" s="3"/>
      <c r="L56" s="24"/>
      <c r="M56" s="24"/>
      <c r="N56" s="24"/>
      <c r="O56" s="24"/>
      <c r="P56" s="24"/>
      <c r="Q56" s="48"/>
      <c r="R56" s="48"/>
    </row>
  </sheetData>
  <sheetProtection password="CC28" sheet="1" selectLockedCells="1"/>
  <mergeCells count="45">
    <mergeCell ref="K3:P3"/>
    <mergeCell ref="K5:P5"/>
    <mergeCell ref="K1:P1"/>
    <mergeCell ref="K28:P28"/>
    <mergeCell ref="L2:P2"/>
    <mergeCell ref="A1:G1"/>
    <mergeCell ref="A28:G28"/>
    <mergeCell ref="D5:I5"/>
    <mergeCell ref="L6:L7"/>
    <mergeCell ref="O6:O7"/>
    <mergeCell ref="A2:F2"/>
    <mergeCell ref="A3:F3"/>
    <mergeCell ref="H33:H34"/>
    <mergeCell ref="D32:I32"/>
    <mergeCell ref="A30:F30"/>
    <mergeCell ref="E33:E34"/>
    <mergeCell ref="G6:G7"/>
    <mergeCell ref="L33:L34"/>
    <mergeCell ref="M33:M34"/>
    <mergeCell ref="A29:F29"/>
    <mergeCell ref="K29:P29"/>
    <mergeCell ref="E6:E7"/>
    <mergeCell ref="J35:K35"/>
    <mergeCell ref="N6:N7"/>
    <mergeCell ref="J6:K7"/>
    <mergeCell ref="A5:B7"/>
    <mergeCell ref="I33:I34"/>
    <mergeCell ref="O33:O34"/>
    <mergeCell ref="K32:P32"/>
    <mergeCell ref="A32:B34"/>
    <mergeCell ref="P33:P34"/>
    <mergeCell ref="J33:K34"/>
    <mergeCell ref="I6:I7"/>
    <mergeCell ref="M6:M7"/>
    <mergeCell ref="K30:P30"/>
    <mergeCell ref="F6:F7"/>
    <mergeCell ref="L25:P26"/>
    <mergeCell ref="P6:P7"/>
    <mergeCell ref="D6:D7"/>
    <mergeCell ref="H6:H7"/>
    <mergeCell ref="L52:P54"/>
    <mergeCell ref="D33:D34"/>
    <mergeCell ref="N33:N34"/>
    <mergeCell ref="F33:F34"/>
    <mergeCell ref="G33:G34"/>
  </mergeCells>
  <phoneticPr fontId="1" type="noConversion"/>
  <conditionalFormatting sqref="A9:A12 A36:A38">
    <cfRule type="expression" dxfId="6" priority="11">
      <formula>$BF9:$BF23&gt;0</formula>
    </cfRule>
  </conditionalFormatting>
  <conditionalFormatting sqref="C9:C23">
    <cfRule type="cellIs" dxfId="5" priority="4" stopIfTrue="1" operator="between">
      <formula>3</formula>
      <formula>6</formula>
    </cfRule>
  </conditionalFormatting>
  <conditionalFormatting sqref="J9:J23">
    <cfRule type="cellIs" dxfId="4" priority="3" stopIfTrue="1" operator="between">
      <formula>3</formula>
      <formula>6</formula>
    </cfRule>
  </conditionalFormatting>
  <conditionalFormatting sqref="C36:C50">
    <cfRule type="cellIs" dxfId="3" priority="2" stopIfTrue="1" operator="between">
      <formula>3</formula>
      <formula>6</formula>
    </cfRule>
  </conditionalFormatting>
  <conditionalFormatting sqref="J36:J50">
    <cfRule type="cellIs" dxfId="2" priority="1" stopIfTrue="1" operator="between">
      <formula>3</formula>
      <formula>6</formula>
    </cfRule>
  </conditionalFormatting>
  <conditionalFormatting sqref="A13:A23">
    <cfRule type="expression" dxfId="1" priority="13">
      <formula>$BF13:$BF26&gt;0</formula>
    </cfRule>
  </conditionalFormatting>
  <conditionalFormatting sqref="A39:A50">
    <cfRule type="expression" dxfId="0" priority="15">
      <formula>$BF39:$BF54&gt;0</formula>
    </cfRule>
  </conditionalFormatting>
  <printOptions horizontalCentered="1" verticalCentered="1"/>
  <pageMargins left="0.11811023622047245" right="0.11811023622047245" top="0.11811023622047245" bottom="0.11811023622047245" header="0" footer="0"/>
  <pageSetup paperSize="9" scale="90" orientation="landscape" r:id="rId1"/>
  <headerFooter alignWithMargins="0"/>
  <rowBreaks count="1" manualBreakCount="1">
    <brk id="27" max="16383" man="1"/>
  </rowBreaks>
  <ignoredErrors>
    <ignoredError sqref="Q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H63"/>
  <sheetViews>
    <sheetView showGridLines="0" showRowColHeaders="0" workbookViewId="0">
      <selection activeCell="J14" sqref="J14"/>
    </sheetView>
  </sheetViews>
  <sheetFormatPr defaultColWidth="9.08984375" defaultRowHeight="12.5" x14ac:dyDescent="0.25"/>
  <cols>
    <col min="1" max="1" width="3.453125" style="79" customWidth="1"/>
    <col min="2" max="2" width="3.6328125" style="79" customWidth="1"/>
    <col min="3" max="3" width="20.6328125" style="79" customWidth="1"/>
    <col min="4" max="4" width="3.6328125" style="79" customWidth="1"/>
    <col min="5" max="5" width="20.6328125" style="79" customWidth="1"/>
    <col min="6" max="6" width="3.90625" style="79" customWidth="1"/>
    <col min="7" max="8" width="20.6328125" style="79" customWidth="1"/>
    <col min="9" max="9" width="17.453125" style="79" customWidth="1"/>
    <col min="10" max="16384" width="9.08984375" style="79"/>
  </cols>
  <sheetData>
    <row r="2" spans="2:8" x14ac:dyDescent="0.25">
      <c r="E2" s="91" t="s">
        <v>81</v>
      </c>
      <c r="G2" s="143" t="str">
        <f>IF('Boys + Girls Teamsheets'!L2=0," ",'Boys + Girls Teamsheets'!L2)</f>
        <v xml:space="preserve"> </v>
      </c>
      <c r="H2" s="144"/>
    </row>
    <row r="4" spans="2:8" ht="13" x14ac:dyDescent="0.3">
      <c r="B4" s="77"/>
      <c r="C4" s="142" t="s">
        <v>5</v>
      </c>
      <c r="D4" s="142"/>
      <c r="E4" s="142"/>
      <c r="F4" s="78"/>
      <c r="G4" s="142" t="s">
        <v>6</v>
      </c>
      <c r="H4" s="142"/>
    </row>
    <row r="5" spans="2:8" ht="13" thickBot="1" x14ac:dyDescent="0.3"/>
    <row r="6" spans="2:8" ht="13" x14ac:dyDescent="0.3">
      <c r="B6" s="80"/>
      <c r="C6" s="81" t="s">
        <v>25</v>
      </c>
      <c r="D6" s="81"/>
      <c r="E6" s="81" t="s">
        <v>26</v>
      </c>
      <c r="F6" s="82"/>
      <c r="G6" s="82"/>
      <c r="H6" s="83"/>
    </row>
    <row r="7" spans="2:8" ht="12.75" customHeight="1" x14ac:dyDescent="0.25">
      <c r="B7" s="84">
        <v>1</v>
      </c>
      <c r="C7" s="85" t="str">
        <f>IF('Boys + Girls Teamsheets'!B$24=0," ",VLOOKUP(B7,'Boys + Girls Teamsheets'!D$9:Q$23,14,0))</f>
        <v xml:space="preserve"> </v>
      </c>
      <c r="D7" s="85">
        <v>1</v>
      </c>
      <c r="E7" s="85" t="str">
        <f>IF('Boys + Girls Teamsheets'!B$51=0," ",VLOOKUP(B7,'Boys + Girls Teamsheets'!D$36:Q$50,14,0))</f>
        <v xml:space="preserve"> </v>
      </c>
      <c r="F7" s="85"/>
      <c r="G7" s="85"/>
      <c r="H7" s="86"/>
    </row>
    <row r="8" spans="2:8" x14ac:dyDescent="0.25">
      <c r="B8" s="84">
        <v>2</v>
      </c>
      <c r="C8" s="85" t="str">
        <f>IF('Boys + Girls Teamsheets'!B$24=0," ",VLOOKUP(B8,'Boys + Girls Teamsheets'!D$9:Q$23,14,0))</f>
        <v xml:space="preserve"> </v>
      </c>
      <c r="D8" s="85">
        <v>2</v>
      </c>
      <c r="E8" s="85" t="str">
        <f>IF('Boys + Girls Teamsheets'!B$51=0," ",VLOOKUP(B8,'Boys + Girls Teamsheets'!D$36:Q$50,14,0))</f>
        <v xml:space="preserve"> </v>
      </c>
      <c r="F8" s="85"/>
      <c r="G8" s="85"/>
      <c r="H8" s="86"/>
    </row>
    <row r="9" spans="2:8" x14ac:dyDescent="0.25">
      <c r="B9" s="84">
        <v>3</v>
      </c>
      <c r="C9" s="85" t="str">
        <f>IF('Boys + Girls Teamsheets'!B$24=0," ",VLOOKUP(B9,'Boys + Girls Teamsheets'!D$9:Q$23,14,0))</f>
        <v xml:space="preserve"> </v>
      </c>
      <c r="D9" s="85">
        <v>3</v>
      </c>
      <c r="E9" s="85" t="str">
        <f>IF('Boys + Girls Teamsheets'!B$51=0," ",VLOOKUP(B9,'Boys + Girls Teamsheets'!D$36:Q$50,14,0))</f>
        <v xml:space="preserve"> </v>
      </c>
      <c r="F9" s="85"/>
      <c r="G9" s="85"/>
      <c r="H9" s="86"/>
    </row>
    <row r="10" spans="2:8" ht="13" thickBot="1" x14ac:dyDescent="0.3">
      <c r="B10" s="87">
        <v>4</v>
      </c>
      <c r="C10" s="88" t="str">
        <f>IF('Boys + Girls Teamsheets'!B$24=0," ",VLOOKUP(B10,'Boys + Girls Teamsheets'!D$9:Q$23,14,0))</f>
        <v xml:space="preserve"> </v>
      </c>
      <c r="D10" s="88">
        <v>4</v>
      </c>
      <c r="E10" s="88" t="str">
        <f>IF('Boys + Girls Teamsheets'!B$51=0," ",VLOOKUP(B10,'Boys + Girls Teamsheets'!D$36:Q$50,14,0))</f>
        <v xml:space="preserve"> </v>
      </c>
      <c r="F10" s="88"/>
      <c r="G10" s="88"/>
      <c r="H10" s="89"/>
    </row>
    <row r="11" spans="2:8" ht="13" thickBot="1" x14ac:dyDescent="0.3">
      <c r="C11" s="85"/>
      <c r="D11" s="85"/>
      <c r="E11" s="85"/>
      <c r="F11" s="85"/>
      <c r="G11" s="85"/>
      <c r="H11" s="85"/>
    </row>
    <row r="12" spans="2:8" ht="13" x14ac:dyDescent="0.3">
      <c r="B12" s="80"/>
      <c r="C12" s="81" t="s">
        <v>27</v>
      </c>
      <c r="D12" s="82"/>
      <c r="E12" s="82"/>
      <c r="F12" s="82"/>
      <c r="G12" s="81" t="s">
        <v>37</v>
      </c>
      <c r="H12" s="83"/>
    </row>
    <row r="13" spans="2:8" ht="12.75" customHeight="1" x14ac:dyDescent="0.25">
      <c r="B13" s="84">
        <v>1</v>
      </c>
      <c r="C13" s="85" t="str">
        <f>IF('Boys + Girls Teamsheets'!B$24=0," ",VLOOKUP(B13,'Boys + Girls Teamsheets'!E$9:Q$23,13,0))</f>
        <v xml:space="preserve"> </v>
      </c>
      <c r="D13" s="85"/>
      <c r="E13" s="85"/>
      <c r="F13" s="85"/>
      <c r="G13" s="85" t="s">
        <v>16</v>
      </c>
      <c r="H13" s="86" t="str">
        <f>IF('Boys + Girls Teamsheets'!B$51=0," ",VLOOKUP(B7,'Boys + Girls Teamsheets'!N$36:Q$50,4,0))</f>
        <v xml:space="preserve"> </v>
      </c>
    </row>
    <row r="14" spans="2:8" x14ac:dyDescent="0.25">
      <c r="B14" s="84">
        <v>2</v>
      </c>
      <c r="C14" s="85" t="str">
        <f>IF('Boys + Girls Teamsheets'!B$24=0," ",VLOOKUP(B14,'Boys + Girls Teamsheets'!E$9:Q$23,13,0))</f>
        <v xml:space="preserve"> </v>
      </c>
      <c r="D14" s="85"/>
      <c r="E14" s="85"/>
      <c r="F14" s="85"/>
      <c r="G14" s="85" t="s">
        <v>14</v>
      </c>
      <c r="H14" s="86" t="str">
        <f>IF('Boys + Girls Teamsheets'!B$51=0," ",VLOOKUP(B7,'Boys + Girls Teamsheets'!L$36:Q$50,6,0))</f>
        <v xml:space="preserve"> </v>
      </c>
    </row>
    <row r="15" spans="2:8" ht="13" x14ac:dyDescent="0.3">
      <c r="B15" s="84"/>
      <c r="C15" s="90" t="s">
        <v>28</v>
      </c>
      <c r="D15" s="85"/>
      <c r="E15" s="85"/>
      <c r="F15" s="85"/>
      <c r="G15" s="85" t="s">
        <v>24</v>
      </c>
      <c r="H15" s="86" t="str">
        <f>IF('Boys + Girls Teamsheets'!B$51=0," ",VLOOKUP(B7,'Boys + Girls Teamsheets'!M$36:Q$50,5,0))</f>
        <v xml:space="preserve"> </v>
      </c>
    </row>
    <row r="16" spans="2:8" ht="12.75" customHeight="1" x14ac:dyDescent="0.25">
      <c r="B16" s="84">
        <v>1</v>
      </c>
      <c r="C16" s="85" t="str">
        <f>IF('Boys + Girls Teamsheets'!B$24=0," ",VLOOKUP(B16,'Boys + Girls Teamsheets'!F$9:Q$23,12,0))</f>
        <v xml:space="preserve"> </v>
      </c>
      <c r="D16" s="85"/>
      <c r="E16" s="85"/>
      <c r="F16" s="85"/>
      <c r="G16" s="85" t="s">
        <v>13</v>
      </c>
      <c r="H16" s="86" t="str">
        <f>IF('Boys + Girls Teamsheets'!B$51=0," ",VLOOKUP(B7,'Boys + Girls Teamsheets'!K$36:Q$50,7,0))</f>
        <v xml:space="preserve"> </v>
      </c>
    </row>
    <row r="17" spans="2:8" ht="13" thickBot="1" x14ac:dyDescent="0.3">
      <c r="B17" s="87">
        <v>2</v>
      </c>
      <c r="C17" s="88" t="str">
        <f>IF('Boys + Girls Teamsheets'!B$24=0," ",VLOOKUP(B17,'Boys + Girls Teamsheets'!F$9:Q$23,12,0))</f>
        <v xml:space="preserve"> </v>
      </c>
      <c r="D17" s="88"/>
      <c r="E17" s="88"/>
      <c r="F17" s="88"/>
      <c r="G17" s="88" t="s">
        <v>18</v>
      </c>
      <c r="H17" s="89" t="str">
        <f>IF('Boys + Girls Teamsheets'!B$51=0," ",VLOOKUP(B7,'Boys + Girls Teamsheets'!P$36:Q$50,2,0))</f>
        <v xml:space="preserve"> </v>
      </c>
    </row>
    <row r="18" spans="2:8" ht="13" thickBot="1" x14ac:dyDescent="0.3">
      <c r="C18" s="85"/>
      <c r="D18" s="85"/>
      <c r="E18" s="85"/>
      <c r="F18" s="85"/>
      <c r="G18" s="85"/>
      <c r="H18" s="85"/>
    </row>
    <row r="19" spans="2:8" ht="13" x14ac:dyDescent="0.3">
      <c r="B19" s="80"/>
      <c r="C19" s="81" t="s">
        <v>29</v>
      </c>
      <c r="D19" s="82"/>
      <c r="E19" s="82"/>
      <c r="F19" s="82"/>
      <c r="G19" s="81" t="s">
        <v>38</v>
      </c>
      <c r="H19" s="83"/>
    </row>
    <row r="20" spans="2:8" ht="12.75" customHeight="1" x14ac:dyDescent="0.25">
      <c r="B20" s="84">
        <v>1</v>
      </c>
      <c r="C20" s="85" t="str">
        <f>IF('Boys + Girls Teamsheets'!B$51=0," ",VLOOKUP(B13,'Boys + Girls Teamsheets'!E$36:Q$50,13,0))</f>
        <v xml:space="preserve"> </v>
      </c>
      <c r="D20" s="85"/>
      <c r="E20" s="85"/>
      <c r="F20" s="85"/>
      <c r="G20" s="85" t="s">
        <v>16</v>
      </c>
      <c r="H20" s="86" t="str">
        <f>IF('Boys + Girls Teamsheets'!B$24=0," ",VLOOKUP(B7,'Boys + Girls Teamsheets'!N$9:Q$23,4,0))</f>
        <v xml:space="preserve"> </v>
      </c>
    </row>
    <row r="21" spans="2:8" x14ac:dyDescent="0.25">
      <c r="B21" s="84">
        <v>2</v>
      </c>
      <c r="C21" s="85" t="str">
        <f>IF('Boys + Girls Teamsheets'!B$51=0," ",VLOOKUP(B14,'Boys + Girls Teamsheets'!E$36:Q$50,13,0))</f>
        <v xml:space="preserve"> </v>
      </c>
      <c r="D21" s="85"/>
      <c r="E21" s="85"/>
      <c r="F21" s="85"/>
      <c r="G21" s="85" t="s">
        <v>14</v>
      </c>
      <c r="H21" s="86" t="str">
        <f>IF('Boys + Girls Teamsheets'!B$24=0," ",VLOOKUP(B7,'Boys + Girls Teamsheets'!L$9:Q$23,6,0))</f>
        <v xml:space="preserve"> </v>
      </c>
    </row>
    <row r="22" spans="2:8" ht="13" x14ac:dyDescent="0.3">
      <c r="B22" s="84"/>
      <c r="C22" s="90" t="s">
        <v>30</v>
      </c>
      <c r="D22" s="85"/>
      <c r="E22" s="85"/>
      <c r="F22" s="85"/>
      <c r="G22" s="85" t="s">
        <v>24</v>
      </c>
      <c r="H22" s="86" t="str">
        <f>IF('Boys + Girls Teamsheets'!B$24=0," ",VLOOKUP(B7,'Boys + Girls Teamsheets'!M$9:Q$23,5,0))</f>
        <v xml:space="preserve"> </v>
      </c>
    </row>
    <row r="23" spans="2:8" ht="12.75" customHeight="1" x14ac:dyDescent="0.25">
      <c r="B23" s="84">
        <v>1</v>
      </c>
      <c r="C23" s="85" t="str">
        <f>IF('Boys + Girls Teamsheets'!B$51=0," ",VLOOKUP(B13,'Boys + Girls Teamsheets'!F$36:Q$50,12,0))</f>
        <v xml:space="preserve"> </v>
      </c>
      <c r="D23" s="85"/>
      <c r="E23" s="85"/>
      <c r="F23" s="85"/>
      <c r="G23" s="85" t="s">
        <v>13</v>
      </c>
      <c r="H23" s="86" t="str">
        <f>IF('Boys + Girls Teamsheets'!B$24=0," ",VLOOKUP(B7,'Boys + Girls Teamsheets'!K$9:Q$23,7,0))</f>
        <v xml:space="preserve"> </v>
      </c>
    </row>
    <row r="24" spans="2:8" ht="13" thickBot="1" x14ac:dyDescent="0.3">
      <c r="B24" s="87">
        <v>2</v>
      </c>
      <c r="C24" s="88" t="str">
        <f>IF('Boys + Girls Teamsheets'!B$51=0," ",VLOOKUP(B14,'Boys + Girls Teamsheets'!F$36:Q$50,12,0))</f>
        <v xml:space="preserve"> </v>
      </c>
      <c r="D24" s="88"/>
      <c r="E24" s="88"/>
      <c r="F24" s="88"/>
      <c r="G24" s="88" t="s">
        <v>18</v>
      </c>
      <c r="H24" s="89" t="str">
        <f>IF('Boys + Girls Teamsheets'!B$24=0," ",VLOOKUP(B7,'Boys + Girls Teamsheets'!P$9:Q$23,2,0))</f>
        <v xml:space="preserve"> </v>
      </c>
    </row>
    <row r="25" spans="2:8" ht="13" thickBot="1" x14ac:dyDescent="0.3">
      <c r="C25" s="85"/>
      <c r="D25" s="85"/>
      <c r="E25" s="85"/>
      <c r="F25" s="85"/>
      <c r="G25" s="85"/>
      <c r="H25" s="85"/>
    </row>
    <row r="26" spans="2:8" ht="13" x14ac:dyDescent="0.3">
      <c r="B26" s="80"/>
      <c r="C26" s="81" t="s">
        <v>35</v>
      </c>
      <c r="D26" s="82"/>
      <c r="E26" s="82"/>
      <c r="F26" s="82"/>
      <c r="G26" s="81" t="s">
        <v>39</v>
      </c>
      <c r="H26" s="83"/>
    </row>
    <row r="27" spans="2:8" ht="12.75" customHeight="1" x14ac:dyDescent="0.25">
      <c r="B27" s="84">
        <v>1</v>
      </c>
      <c r="C27" s="85" t="str">
        <f>IF('Boys + Girls Teamsheets'!B$24=0," ",VLOOKUP(B27,'Boys + Girls Teamsheets'!G$9:Q$23,11,0))</f>
        <v xml:space="preserve"> </v>
      </c>
      <c r="D27" s="85"/>
      <c r="E27" s="85"/>
      <c r="F27" s="85"/>
      <c r="G27" s="85" t="s">
        <v>16</v>
      </c>
      <c r="H27" s="86" t="str">
        <f>IF('Boys + Girls Teamsheets'!B$51=0," ",VLOOKUP(B8,'Boys + Girls Teamsheets'!N$36:Q$50,4,0))</f>
        <v xml:space="preserve"> </v>
      </c>
    </row>
    <row r="28" spans="2:8" x14ac:dyDescent="0.25">
      <c r="B28" s="84">
        <v>2</v>
      </c>
      <c r="C28" s="85" t="str">
        <f>IF('Boys + Girls Teamsheets'!B$24=0," ",VLOOKUP(B28,'Boys + Girls Teamsheets'!G$9:Q$23,11,0))</f>
        <v xml:space="preserve"> </v>
      </c>
      <c r="D28" s="85"/>
      <c r="E28" s="85"/>
      <c r="F28" s="85"/>
      <c r="G28" s="85" t="s">
        <v>14</v>
      </c>
      <c r="H28" s="86" t="str">
        <f>IF('Boys + Girls Teamsheets'!B$51=0," ",VLOOKUP(B8,'Boys + Girls Teamsheets'!L$36:Q$50,6,0))</f>
        <v xml:space="preserve"> </v>
      </c>
    </row>
    <row r="29" spans="2:8" x14ac:dyDescent="0.25">
      <c r="B29" s="84"/>
      <c r="C29" s="85"/>
      <c r="D29" s="85"/>
      <c r="E29" s="85"/>
      <c r="F29" s="85"/>
      <c r="G29" s="85" t="s">
        <v>24</v>
      </c>
      <c r="H29" s="86" t="str">
        <f>IF('Boys + Girls Teamsheets'!B$51=0," ",VLOOKUP(B8,'Boys + Girls Teamsheets'!M$36:Q$50,5,0))</f>
        <v xml:space="preserve"> </v>
      </c>
    </row>
    <row r="30" spans="2:8" x14ac:dyDescent="0.25">
      <c r="B30" s="84"/>
      <c r="C30" s="85"/>
      <c r="D30" s="85"/>
      <c r="E30" s="85"/>
      <c r="F30" s="85"/>
      <c r="G30" s="85" t="s">
        <v>13</v>
      </c>
      <c r="H30" s="86" t="str">
        <f>IF('Boys + Girls Teamsheets'!B$51=0," ",VLOOKUP(B8,'Boys + Girls Teamsheets'!K$36:Q$50,7,0))</f>
        <v xml:space="preserve"> </v>
      </c>
    </row>
    <row r="31" spans="2:8" ht="13" thickBot="1" x14ac:dyDescent="0.3">
      <c r="B31" s="87"/>
      <c r="C31" s="88"/>
      <c r="D31" s="88"/>
      <c r="E31" s="88"/>
      <c r="F31" s="88"/>
      <c r="G31" s="88" t="s">
        <v>18</v>
      </c>
      <c r="H31" s="89" t="str">
        <f>IF('Boys + Girls Teamsheets'!B$51=0," ",VLOOKUP(B8,'Boys + Girls Teamsheets'!P$36:Q$50,2,0))</f>
        <v xml:space="preserve"> </v>
      </c>
    </row>
    <row r="32" spans="2:8" ht="13" thickBot="1" x14ac:dyDescent="0.3">
      <c r="C32" s="85"/>
      <c r="D32" s="85"/>
      <c r="E32" s="85"/>
      <c r="F32" s="85"/>
      <c r="G32" s="85"/>
      <c r="H32" s="85"/>
    </row>
    <row r="33" spans="2:8" ht="13" x14ac:dyDescent="0.3">
      <c r="B33" s="80"/>
      <c r="C33" s="81" t="s">
        <v>36</v>
      </c>
      <c r="D33" s="82"/>
      <c r="E33" s="82"/>
      <c r="F33" s="82"/>
      <c r="G33" s="81" t="s">
        <v>40</v>
      </c>
      <c r="H33" s="83"/>
    </row>
    <row r="34" spans="2:8" ht="12.75" customHeight="1" x14ac:dyDescent="0.25">
      <c r="B34" s="84">
        <v>1</v>
      </c>
      <c r="C34" s="85" t="str">
        <f>IF('Boys + Girls Teamsheets'!B$51=0," ",VLOOKUP(B13,'Boys + Girls Teamsheets'!G$36:Q$50,11,0))</f>
        <v xml:space="preserve"> </v>
      </c>
      <c r="D34" s="85"/>
      <c r="E34" s="85"/>
      <c r="F34" s="85"/>
      <c r="G34" s="85" t="s">
        <v>16</v>
      </c>
      <c r="H34" s="86" t="str">
        <f>IF('Boys + Girls Teamsheets'!B$24=0," ",VLOOKUP(B8,'Boys + Girls Teamsheets'!N$9:Q$23,4,0))</f>
        <v xml:space="preserve"> </v>
      </c>
    </row>
    <row r="35" spans="2:8" x14ac:dyDescent="0.25">
      <c r="B35" s="84">
        <v>2</v>
      </c>
      <c r="C35" s="85" t="str">
        <f>IF('Boys + Girls Teamsheets'!B$51=0," ",VLOOKUP(B14,'Boys + Girls Teamsheets'!G$36:Q$50,11,0))</f>
        <v xml:space="preserve"> </v>
      </c>
      <c r="D35" s="85"/>
      <c r="E35" s="85"/>
      <c r="F35" s="85"/>
      <c r="G35" s="85" t="s">
        <v>14</v>
      </c>
      <c r="H35" s="86" t="str">
        <f>IF('Boys + Girls Teamsheets'!B$24=0," ",VLOOKUP(B8,'Boys + Girls Teamsheets'!L$9:Q$23,6,0))</f>
        <v xml:space="preserve"> </v>
      </c>
    </row>
    <row r="36" spans="2:8" x14ac:dyDescent="0.25">
      <c r="B36" s="84"/>
      <c r="C36" s="85"/>
      <c r="D36" s="85"/>
      <c r="E36" s="85"/>
      <c r="F36" s="85"/>
      <c r="G36" s="85" t="s">
        <v>24</v>
      </c>
      <c r="H36" s="86" t="str">
        <f>IF('Boys + Girls Teamsheets'!B$24=0," ",VLOOKUP(B8,'Boys + Girls Teamsheets'!M$9:Q$23,5,0))</f>
        <v xml:space="preserve"> </v>
      </c>
    </row>
    <row r="37" spans="2:8" x14ac:dyDescent="0.25">
      <c r="B37" s="84"/>
      <c r="C37" s="85"/>
      <c r="D37" s="85"/>
      <c r="E37" s="85"/>
      <c r="F37" s="85"/>
      <c r="G37" s="85" t="s">
        <v>13</v>
      </c>
      <c r="H37" s="86" t="str">
        <f>IF('Boys + Girls Teamsheets'!B$24=0," ",VLOOKUP(B8,'Boys + Girls Teamsheets'!K$9:Q$23,7,0))</f>
        <v xml:space="preserve"> </v>
      </c>
    </row>
    <row r="38" spans="2:8" ht="13" thickBot="1" x14ac:dyDescent="0.3">
      <c r="B38" s="87"/>
      <c r="C38" s="88"/>
      <c r="D38" s="88"/>
      <c r="E38" s="88"/>
      <c r="F38" s="88"/>
      <c r="G38" s="88" t="s">
        <v>18</v>
      </c>
      <c r="H38" s="89" t="str">
        <f>IF('Boys + Girls Teamsheets'!B$24=0," ",VLOOKUP(B8,'Boys + Girls Teamsheets'!P$9:Q$23,2,0))</f>
        <v xml:space="preserve"> </v>
      </c>
    </row>
    <row r="39" spans="2:8" ht="13" thickBot="1" x14ac:dyDescent="0.3">
      <c r="C39" s="85"/>
      <c r="D39" s="85"/>
      <c r="E39" s="85"/>
      <c r="F39" s="85"/>
      <c r="G39" s="85"/>
      <c r="H39" s="85"/>
    </row>
    <row r="40" spans="2:8" ht="13" x14ac:dyDescent="0.3">
      <c r="B40" s="80"/>
      <c r="C40" s="81" t="s">
        <v>31</v>
      </c>
      <c r="D40" s="82"/>
      <c r="E40" s="82"/>
      <c r="F40" s="82"/>
      <c r="G40" s="81" t="s">
        <v>41</v>
      </c>
      <c r="H40" s="83"/>
    </row>
    <row r="41" spans="2:8" ht="12.75" customHeight="1" x14ac:dyDescent="0.25">
      <c r="B41" s="84">
        <v>1</v>
      </c>
      <c r="C41" s="85" t="str">
        <f>IF('Boys + Girls Teamsheets'!B$24=0," ",VLOOKUP(B41,'Boys + Girls Teamsheets'!H$9:Q$23,10,0))</f>
        <v xml:space="preserve"> </v>
      </c>
      <c r="D41" s="85"/>
      <c r="E41" s="85"/>
      <c r="F41" s="85"/>
      <c r="G41" s="85" t="s">
        <v>16</v>
      </c>
      <c r="H41" s="86" t="str">
        <f>IF('Boys + Girls Teamsheets'!B$51=0," ",VLOOKUP(B9,'Boys + Girls Teamsheets'!N$36:Q$50,4,0))</f>
        <v xml:space="preserve"> </v>
      </c>
    </row>
    <row r="42" spans="2:8" x14ac:dyDescent="0.25">
      <c r="B42" s="84">
        <v>2</v>
      </c>
      <c r="C42" s="85" t="str">
        <f>IF('Boys + Girls Teamsheets'!B$24=0," ",VLOOKUP(B42,'Boys + Girls Teamsheets'!H$9:Q$23,10,0))</f>
        <v xml:space="preserve"> </v>
      </c>
      <c r="D42" s="85"/>
      <c r="E42" s="85"/>
      <c r="F42" s="85"/>
      <c r="G42" s="85" t="s">
        <v>14</v>
      </c>
      <c r="H42" s="86" t="str">
        <f>IF('Boys + Girls Teamsheets'!B$51=0," ",VLOOKUP(B9,'Boys + Girls Teamsheets'!L$36:Q$50,6,0))</f>
        <v xml:space="preserve"> </v>
      </c>
    </row>
    <row r="43" spans="2:8" x14ac:dyDescent="0.25">
      <c r="B43" s="84">
        <v>3</v>
      </c>
      <c r="C43" s="85" t="str">
        <f>IF('Boys + Girls Teamsheets'!B$24=0," ",VLOOKUP(B43,'Boys + Girls Teamsheets'!H$9:Q$23,10,0))</f>
        <v xml:space="preserve"> </v>
      </c>
      <c r="D43" s="85"/>
      <c r="E43" s="85"/>
      <c r="F43" s="85"/>
      <c r="G43" s="85" t="s">
        <v>24</v>
      </c>
      <c r="H43" s="86" t="str">
        <f>IF('Boys + Girls Teamsheets'!B$51=0," ",VLOOKUP(B9,'Boys + Girls Teamsheets'!M$36:Q$50,5,0))</f>
        <v xml:space="preserve"> </v>
      </c>
    </row>
    <row r="44" spans="2:8" x14ac:dyDescent="0.25">
      <c r="B44" s="84">
        <v>4</v>
      </c>
      <c r="C44" s="85" t="str">
        <f>IF('Boys + Girls Teamsheets'!B$24=0," ",VLOOKUP(B44,'Boys + Girls Teamsheets'!H$9:Q$23,10,0))</f>
        <v xml:space="preserve"> </v>
      </c>
      <c r="D44" s="85"/>
      <c r="E44" s="85"/>
      <c r="F44" s="85"/>
      <c r="G44" s="85" t="s">
        <v>13</v>
      </c>
      <c r="H44" s="86" t="str">
        <f>IF('Boys + Girls Teamsheets'!B$51=0," ",VLOOKUP(B9,'Boys + Girls Teamsheets'!K$36:Q$50,7,0))</f>
        <v xml:space="preserve"> </v>
      </c>
    </row>
    <row r="45" spans="2:8" ht="13" thickBot="1" x14ac:dyDescent="0.3">
      <c r="B45" s="87"/>
      <c r="C45" s="88"/>
      <c r="D45" s="88"/>
      <c r="E45" s="88"/>
      <c r="F45" s="88"/>
      <c r="G45" s="88" t="s">
        <v>18</v>
      </c>
      <c r="H45" s="89" t="str">
        <f>IF('Boys + Girls Teamsheets'!B$51=0," ",VLOOKUP(B9,'Boys + Girls Teamsheets'!P$36:Q$50,2,0))</f>
        <v xml:space="preserve"> </v>
      </c>
    </row>
    <row r="46" spans="2:8" ht="13" thickBot="1" x14ac:dyDescent="0.3">
      <c r="C46" s="85"/>
      <c r="D46" s="85"/>
      <c r="E46" s="85"/>
      <c r="F46" s="85"/>
      <c r="G46" s="85"/>
      <c r="H46" s="85"/>
    </row>
    <row r="47" spans="2:8" ht="13" x14ac:dyDescent="0.3">
      <c r="B47" s="80"/>
      <c r="C47" s="81" t="s">
        <v>32</v>
      </c>
      <c r="D47" s="82"/>
      <c r="E47" s="82"/>
      <c r="F47" s="82"/>
      <c r="G47" s="81" t="s">
        <v>42</v>
      </c>
      <c r="H47" s="83"/>
    </row>
    <row r="48" spans="2:8" ht="12.75" customHeight="1" x14ac:dyDescent="0.25">
      <c r="B48" s="84">
        <v>1</v>
      </c>
      <c r="C48" s="85" t="str">
        <f>IF('Boys + Girls Teamsheets'!B$51=0," ",VLOOKUP(B41,'Boys + Girls Teamsheets'!H$36:Q$50,10,0))</f>
        <v xml:space="preserve"> </v>
      </c>
      <c r="D48" s="85"/>
      <c r="E48" s="85"/>
      <c r="F48" s="85"/>
      <c r="G48" s="85" t="s">
        <v>16</v>
      </c>
      <c r="H48" s="86" t="str">
        <f>IF('Boys + Girls Teamsheets'!B$24=0," ",VLOOKUP(B9,'Boys + Girls Teamsheets'!N$9:Q$23,4,0))</f>
        <v xml:space="preserve"> </v>
      </c>
    </row>
    <row r="49" spans="2:8" x14ac:dyDescent="0.25">
      <c r="B49" s="84">
        <v>2</v>
      </c>
      <c r="C49" s="85" t="str">
        <f>IF('Boys + Girls Teamsheets'!B$51=0," ",VLOOKUP(B42,'Boys + Girls Teamsheets'!H$36:Q$50,10,0))</f>
        <v xml:space="preserve"> </v>
      </c>
      <c r="D49" s="85"/>
      <c r="E49" s="85"/>
      <c r="F49" s="85"/>
      <c r="G49" s="85" t="s">
        <v>14</v>
      </c>
      <c r="H49" s="86" t="str">
        <f>IF('Boys + Girls Teamsheets'!B$24=0," ",VLOOKUP(B9,'Boys + Girls Teamsheets'!L$9:Q$23,6,0))</f>
        <v xml:space="preserve"> </v>
      </c>
    </row>
    <row r="50" spans="2:8" x14ac:dyDescent="0.25">
      <c r="B50" s="84">
        <v>3</v>
      </c>
      <c r="C50" s="85" t="str">
        <f>IF('Boys + Girls Teamsheets'!B$51=0," ",VLOOKUP(B43,'Boys + Girls Teamsheets'!H$36:Q$50,10,0))</f>
        <v xml:space="preserve"> </v>
      </c>
      <c r="D50" s="85"/>
      <c r="E50" s="85"/>
      <c r="F50" s="85"/>
      <c r="G50" s="85" t="s">
        <v>24</v>
      </c>
      <c r="H50" s="86" t="str">
        <f>IF('Boys + Girls Teamsheets'!B$24=0," ",VLOOKUP(B9,'Boys + Girls Teamsheets'!M$9:Q$23,5,0))</f>
        <v xml:space="preserve"> </v>
      </c>
    </row>
    <row r="51" spans="2:8" x14ac:dyDescent="0.25">
      <c r="B51" s="84">
        <v>4</v>
      </c>
      <c r="C51" s="85" t="str">
        <f>IF('Boys + Girls Teamsheets'!B$51=0," ",VLOOKUP(B44,'Boys + Girls Teamsheets'!H$36:Q$50,10,0))</f>
        <v xml:space="preserve"> </v>
      </c>
      <c r="D51" s="85"/>
      <c r="E51" s="85"/>
      <c r="F51" s="85"/>
      <c r="G51" s="85" t="s">
        <v>13</v>
      </c>
      <c r="H51" s="86" t="str">
        <f>IF('Boys + Girls Teamsheets'!B$24=0," ",VLOOKUP(B9,'Boys + Girls Teamsheets'!K$9:Q$23,7,0))</f>
        <v xml:space="preserve"> </v>
      </c>
    </row>
    <row r="52" spans="2:8" ht="13" thickBot="1" x14ac:dyDescent="0.3">
      <c r="B52" s="87"/>
      <c r="C52" s="88"/>
      <c r="D52" s="88"/>
      <c r="E52" s="88"/>
      <c r="F52" s="88"/>
      <c r="G52" s="88" t="s">
        <v>18</v>
      </c>
      <c r="H52" s="89" t="str">
        <f>IF('Boys + Girls Teamsheets'!B$24=0," ",VLOOKUP(B9,'Boys + Girls Teamsheets'!P$9:Q$23,2,0))</f>
        <v xml:space="preserve"> </v>
      </c>
    </row>
    <row r="53" spans="2:8" ht="13" thickBot="1" x14ac:dyDescent="0.3">
      <c r="C53" s="85"/>
      <c r="D53" s="85"/>
      <c r="E53" s="85"/>
      <c r="F53" s="85"/>
      <c r="G53" s="85"/>
      <c r="H53" s="85"/>
    </row>
    <row r="54" spans="2:8" ht="13" x14ac:dyDescent="0.3">
      <c r="B54" s="80"/>
      <c r="C54" s="81" t="s">
        <v>43</v>
      </c>
      <c r="D54" s="82"/>
      <c r="E54" s="82"/>
      <c r="F54" s="82"/>
      <c r="G54" s="81" t="s">
        <v>44</v>
      </c>
      <c r="H54" s="83"/>
    </row>
    <row r="55" spans="2:8" ht="12.75" customHeight="1" x14ac:dyDescent="0.25">
      <c r="B55" s="84">
        <v>1</v>
      </c>
      <c r="C55" s="85" t="str">
        <f>IF('Boys + Girls Teamsheets'!B$24=0," ",VLOOKUP(B7,'Boys + Girls Teamsheets'!O$9:Q$23,3,0))</f>
        <v xml:space="preserve"> </v>
      </c>
      <c r="D55" s="85"/>
      <c r="E55" s="85"/>
      <c r="F55" s="85">
        <v>1</v>
      </c>
      <c r="G55" s="85" t="str">
        <f>IF('Boys + Girls Teamsheets'!B$51=0," ",VLOOKUP(B7,'Boys + Girls Teamsheets'!O$36:Q$50,3,0))</f>
        <v xml:space="preserve"> </v>
      </c>
      <c r="H55" s="86"/>
    </row>
    <row r="56" spans="2:8" x14ac:dyDescent="0.25">
      <c r="B56" s="84">
        <v>2</v>
      </c>
      <c r="C56" s="85" t="str">
        <f>IF('Boys + Girls Teamsheets'!B$24=0," ",VLOOKUP(B8,'Boys + Girls Teamsheets'!O$9:Q$23,3,0))</f>
        <v xml:space="preserve"> </v>
      </c>
      <c r="D56" s="85"/>
      <c r="E56" s="85"/>
      <c r="F56" s="85">
        <v>2</v>
      </c>
      <c r="G56" s="85" t="str">
        <f>IF('Boys + Girls Teamsheets'!B$51=0," ",VLOOKUP(B8,'Boys + Girls Teamsheets'!O$36:Q$50,3,0))</f>
        <v xml:space="preserve"> </v>
      </c>
      <c r="H56" s="86"/>
    </row>
    <row r="57" spans="2:8" ht="13" thickBot="1" x14ac:dyDescent="0.3">
      <c r="B57" s="84">
        <v>3</v>
      </c>
      <c r="C57" s="85" t="str">
        <f>IF('Boys + Girls Teamsheets'!B$24=0," ",VLOOKUP(B9,'Boys + Girls Teamsheets'!O$9:Q$23,3,0))</f>
        <v xml:space="preserve"> </v>
      </c>
      <c r="D57" s="85"/>
      <c r="E57" s="85"/>
      <c r="F57" s="85">
        <v>3</v>
      </c>
      <c r="G57" s="85" t="str">
        <f>IF('Boys + Girls Teamsheets'!B$51=0," ",VLOOKUP(B9,'Boys + Girls Teamsheets'!O$36:Q$50,3,0))</f>
        <v xml:space="preserve"> </v>
      </c>
      <c r="H57" s="86"/>
    </row>
    <row r="58" spans="2:8" ht="13" thickBot="1" x14ac:dyDescent="0.3">
      <c r="B58" s="82"/>
      <c r="C58" s="82"/>
      <c r="D58" s="82"/>
      <c r="E58" s="82"/>
      <c r="F58" s="82"/>
      <c r="G58" s="82"/>
      <c r="H58" s="82"/>
    </row>
    <row r="59" spans="2:8" ht="13" x14ac:dyDescent="0.3">
      <c r="B59" s="80"/>
      <c r="C59" s="81" t="s">
        <v>33</v>
      </c>
      <c r="D59" s="82"/>
      <c r="E59" s="81" t="s">
        <v>34</v>
      </c>
      <c r="F59" s="82"/>
      <c r="G59" s="82"/>
      <c r="H59" s="83"/>
    </row>
    <row r="60" spans="2:8" ht="12.75" customHeight="1" x14ac:dyDescent="0.25">
      <c r="B60" s="84">
        <v>1</v>
      </c>
      <c r="C60" s="85" t="str">
        <f>IF('Boys + Girls Teamsheets'!B$24=0," ",VLOOKUP(B60,'Boys + Girls Teamsheets'!I$9:Q$23,9,0))</f>
        <v xml:space="preserve"> </v>
      </c>
      <c r="D60" s="85">
        <v>1</v>
      </c>
      <c r="E60" s="85" t="str">
        <f>IF('Boys + Girls Teamsheets'!B$51=0," ",VLOOKUP(B60,'Boys + Girls Teamsheets'!I$36:Q$50,9,0))</f>
        <v xml:space="preserve"> </v>
      </c>
      <c r="F60" s="85"/>
      <c r="G60" s="85"/>
      <c r="H60" s="86"/>
    </row>
    <row r="61" spans="2:8" x14ac:dyDescent="0.25">
      <c r="B61" s="84">
        <v>2</v>
      </c>
      <c r="C61" s="85" t="str">
        <f>IF('Boys + Girls Teamsheets'!B$24=0," ",VLOOKUP(B61,'Boys + Girls Teamsheets'!I$9:Q$23,9,0))</f>
        <v xml:space="preserve"> </v>
      </c>
      <c r="D61" s="85">
        <v>2</v>
      </c>
      <c r="E61" s="85" t="str">
        <f>IF('Boys + Girls Teamsheets'!B$51=0," ",VLOOKUP(B61,'Boys + Girls Teamsheets'!I$36:Q$50,9,0))</f>
        <v xml:space="preserve"> </v>
      </c>
      <c r="F61" s="85"/>
      <c r="G61" s="85"/>
      <c r="H61" s="86"/>
    </row>
    <row r="62" spans="2:8" x14ac:dyDescent="0.25">
      <c r="B62" s="84">
        <v>3</v>
      </c>
      <c r="C62" s="85" t="str">
        <f>IF('Boys + Girls Teamsheets'!B$24=0," ",VLOOKUP(B62,'Boys + Girls Teamsheets'!I$9:Q$23,9,0))</f>
        <v xml:space="preserve"> </v>
      </c>
      <c r="D62" s="85">
        <v>3</v>
      </c>
      <c r="E62" s="85" t="str">
        <f>IF('Boys + Girls Teamsheets'!B$51=0," ",VLOOKUP(B62,'Boys + Girls Teamsheets'!I$36:Q$50,9,0))</f>
        <v xml:space="preserve"> </v>
      </c>
      <c r="F62" s="85"/>
      <c r="G62" s="85"/>
      <c r="H62" s="86"/>
    </row>
    <row r="63" spans="2:8" ht="13" thickBot="1" x14ac:dyDescent="0.3">
      <c r="B63" s="87">
        <v>4</v>
      </c>
      <c r="C63" s="88" t="str">
        <f>IF('Boys + Girls Teamsheets'!B$24=0," ",VLOOKUP(B63,'Boys + Girls Teamsheets'!I$9:Q$23,9,0))</f>
        <v xml:space="preserve"> </v>
      </c>
      <c r="D63" s="88">
        <v>4</v>
      </c>
      <c r="E63" s="88" t="str">
        <f>IF('Boys + Girls Teamsheets'!B$51=0," ",VLOOKUP(B63,'Boys + Girls Teamsheets'!I$36:Q$50,9,0))</f>
        <v xml:space="preserve"> </v>
      </c>
      <c r="F63" s="88"/>
      <c r="G63" s="88"/>
      <c r="H63" s="89"/>
    </row>
  </sheetData>
  <sheetProtection password="CC28" sheet="1"/>
  <mergeCells count="3">
    <mergeCell ref="C4:E4"/>
    <mergeCell ref="G4:H4"/>
    <mergeCell ref="G2:H2"/>
  </mergeCells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showGridLines="0" showRowColHeaders="0" topLeftCell="A10" workbookViewId="0">
      <selection activeCell="P14" sqref="P14"/>
    </sheetView>
  </sheetViews>
  <sheetFormatPr defaultRowHeight="12.5" x14ac:dyDescent="0.25"/>
  <sheetData/>
  <printOptions horizontalCentered="1" vertic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Boys + Girls Teamsheets</vt:lpstr>
      <vt:lpstr>Personalised Running Order</vt:lpstr>
      <vt:lpstr>Equipment Offer</vt:lpstr>
    </vt:vector>
  </TitlesOfParts>
  <Company>Eveque Leisure Equipment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Hill</dc:creator>
  <cp:lastModifiedBy>Adam Burgess</cp:lastModifiedBy>
  <cp:lastPrinted>2023-06-08T15:30:22Z</cp:lastPrinted>
  <dcterms:created xsi:type="dcterms:W3CDTF">2009-09-09T09:03:57Z</dcterms:created>
  <dcterms:modified xsi:type="dcterms:W3CDTF">2023-08-24T10:47:29Z</dcterms:modified>
</cp:coreProperties>
</file>